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tonelli/OneDrive - University of Dundee/VPS35 RILPL1 TMEM55B paper/VPS35 MEFs siRNA/"/>
    </mc:Choice>
  </mc:AlternateContent>
  <xr:revisionPtr revIDLastSave="0" documentId="13_ncr:1_{704C8E38-B531-5648-92E2-DD776B7059C6}" xr6:coauthVersionLast="47" xr6:coauthVersionMax="47" xr10:uidLastSave="{00000000-0000-0000-0000-000000000000}"/>
  <bookViews>
    <workbookView xWindow="760" yWindow="460" windowWidth="28040" windowHeight="15880" activeTab="2" xr2:uid="{A02A2C89-9102-B84B-B7A6-274329D1861C}"/>
  </bookViews>
  <sheets>
    <sheet name="pT73 Rab10 - run 2" sheetId="1" r:id="rId1"/>
    <sheet name="pS105 Rab12 - run 2" sheetId="2" r:id="rId2"/>
    <sheet name="RILPL1 - run 2" sheetId="3" r:id="rId3"/>
    <sheet name="RILPL1 - run 1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7" i="3" l="1"/>
  <c r="AK18" i="3"/>
  <c r="AK19" i="3"/>
  <c r="AK20" i="3"/>
  <c r="AK21" i="3"/>
  <c r="AK22" i="3"/>
  <c r="AK23" i="3"/>
  <c r="AK24" i="3"/>
  <c r="AK25" i="3"/>
  <c r="AK26" i="3"/>
  <c r="AK27" i="3"/>
  <c r="AK16" i="3"/>
  <c r="AF17" i="3"/>
  <c r="AF18" i="3"/>
  <c r="AF19" i="3"/>
  <c r="AF20" i="3"/>
  <c r="AF21" i="3"/>
  <c r="AF22" i="3"/>
  <c r="AF23" i="3"/>
  <c r="AF24" i="3"/>
  <c r="AF25" i="3"/>
  <c r="AF26" i="3"/>
  <c r="AF27" i="3"/>
  <c r="AF16" i="3"/>
  <c r="V17" i="2"/>
  <c r="V18" i="2"/>
  <c r="V19" i="2"/>
  <c r="V20" i="2"/>
  <c r="V21" i="2"/>
  <c r="V22" i="2"/>
  <c r="V23" i="2"/>
  <c r="V24" i="2"/>
  <c r="V25" i="2"/>
  <c r="V26" i="2"/>
  <c r="V27" i="2"/>
  <c r="V16" i="2"/>
  <c r="V17" i="1"/>
  <c r="V18" i="1"/>
  <c r="V19" i="1"/>
  <c r="V20" i="1"/>
  <c r="V21" i="1"/>
  <c r="V22" i="1"/>
  <c r="V23" i="1"/>
  <c r="V24" i="1"/>
  <c r="V25" i="1"/>
  <c r="V26" i="1"/>
  <c r="V27" i="1"/>
  <c r="V16" i="1"/>
  <c r="N24" i="6"/>
  <c r="O24" i="6" s="1"/>
  <c r="N25" i="6"/>
  <c r="O25" i="6" s="1"/>
  <c r="N26" i="6"/>
  <c r="O26" i="6" s="1"/>
  <c r="N27" i="6"/>
  <c r="O27" i="6" s="1"/>
  <c r="N28" i="6"/>
  <c r="O28" i="6" s="1"/>
  <c r="N29" i="6"/>
  <c r="O29" i="6" s="1"/>
  <c r="N30" i="6"/>
  <c r="O30" i="6" s="1"/>
  <c r="N31" i="6"/>
  <c r="O31" i="6" s="1"/>
  <c r="N32" i="6"/>
  <c r="O32" i="6" s="1"/>
  <c r="N33" i="6"/>
  <c r="O33" i="6" s="1"/>
  <c r="N34" i="6"/>
  <c r="O34" i="6" s="1"/>
  <c r="N35" i="6"/>
  <c r="O35" i="6" s="1"/>
  <c r="N36" i="6"/>
  <c r="O36" i="6" s="1"/>
  <c r="N37" i="6"/>
  <c r="O37" i="6" s="1"/>
  <c r="N38" i="6"/>
  <c r="O38" i="6" s="1"/>
  <c r="N23" i="6"/>
  <c r="O23" i="6" s="1"/>
  <c r="N5" i="6"/>
  <c r="O5" i="6" s="1"/>
  <c r="N6" i="6"/>
  <c r="O6" i="6" s="1"/>
  <c r="N7" i="6"/>
  <c r="O7" i="6" s="1"/>
  <c r="N8" i="6"/>
  <c r="O8" i="6" s="1"/>
  <c r="N9" i="6"/>
  <c r="O9" i="6" s="1"/>
  <c r="N10" i="6"/>
  <c r="O10" i="6" s="1"/>
  <c r="N11" i="6"/>
  <c r="O11" i="6" s="1"/>
  <c r="N12" i="6"/>
  <c r="O12" i="6" s="1"/>
  <c r="N13" i="6"/>
  <c r="O13" i="6" s="1"/>
  <c r="N14" i="6"/>
  <c r="O14" i="6" s="1"/>
  <c r="N15" i="6"/>
  <c r="O15" i="6" s="1"/>
  <c r="N16" i="6"/>
  <c r="O16" i="6" s="1"/>
  <c r="N17" i="6"/>
  <c r="O17" i="6" s="1"/>
  <c r="N18" i="6"/>
  <c r="O18" i="6" s="1"/>
  <c r="N19" i="6"/>
  <c r="O19" i="6" s="1"/>
  <c r="N4" i="6"/>
  <c r="O4" i="6" s="1"/>
  <c r="N5" i="2" l="1"/>
  <c r="O5" i="2" s="1"/>
  <c r="N6" i="2"/>
  <c r="O6" i="2" s="1"/>
  <c r="N7" i="2"/>
  <c r="O7" i="2" s="1"/>
  <c r="N8" i="2"/>
  <c r="O8" i="2" s="1"/>
  <c r="N9" i="2"/>
  <c r="O9" i="2" s="1"/>
  <c r="N10" i="2"/>
  <c r="O10" i="2" s="1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4" i="2"/>
  <c r="O4" i="2" s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4" i="1"/>
  <c r="O4" i="1" s="1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4" i="3"/>
  <c r="V34" i="3"/>
  <c r="W34" i="3" s="1"/>
  <c r="V35" i="3"/>
  <c r="W35" i="3" s="1"/>
  <c r="V36" i="3"/>
  <c r="W36" i="3" s="1"/>
  <c r="V37" i="3"/>
  <c r="W37" i="3" s="1"/>
  <c r="V38" i="3"/>
  <c r="W38" i="3" s="1"/>
  <c r="V39" i="3"/>
  <c r="W39" i="3" s="1"/>
  <c r="V40" i="3"/>
  <c r="W40" i="3" s="1"/>
  <c r="V41" i="3"/>
  <c r="W41" i="3" s="1"/>
  <c r="V42" i="3"/>
  <c r="W42" i="3" s="1"/>
  <c r="V43" i="3"/>
  <c r="W43" i="3" s="1"/>
  <c r="V44" i="3"/>
  <c r="W44" i="3" s="1"/>
  <c r="V45" i="3"/>
  <c r="W45" i="3" s="1"/>
  <c r="V46" i="3"/>
  <c r="W46" i="3" s="1"/>
  <c r="V47" i="3"/>
  <c r="W47" i="3" s="1"/>
  <c r="V48" i="3"/>
  <c r="W48" i="3" s="1"/>
  <c r="V49" i="3"/>
  <c r="W49" i="3" s="1"/>
  <c r="V50" i="3"/>
  <c r="W50" i="3" s="1"/>
  <c r="V51" i="3"/>
  <c r="W51" i="3" s="1"/>
  <c r="V52" i="3"/>
  <c r="W52" i="3" s="1"/>
  <c r="V53" i="3"/>
  <c r="W53" i="3" s="1"/>
  <c r="V54" i="3"/>
  <c r="W54" i="3" s="1"/>
  <c r="V55" i="3"/>
  <c r="W55" i="3" s="1"/>
  <c r="V56" i="3"/>
  <c r="W56" i="3" s="1"/>
  <c r="V33" i="3"/>
  <c r="W33" i="3" s="1"/>
  <c r="S34" i="3"/>
  <c r="T34" i="3" s="1"/>
  <c r="S35" i="3"/>
  <c r="T35" i="3" s="1"/>
  <c r="S36" i="3"/>
  <c r="T36" i="3" s="1"/>
  <c r="S37" i="3"/>
  <c r="T37" i="3" s="1"/>
  <c r="S38" i="3"/>
  <c r="T38" i="3" s="1"/>
  <c r="S39" i="3"/>
  <c r="T39" i="3" s="1"/>
  <c r="S40" i="3"/>
  <c r="T40" i="3" s="1"/>
  <c r="S41" i="3"/>
  <c r="T41" i="3" s="1"/>
  <c r="S42" i="3"/>
  <c r="T42" i="3" s="1"/>
  <c r="S43" i="3"/>
  <c r="T43" i="3" s="1"/>
  <c r="S44" i="3"/>
  <c r="T44" i="3" s="1"/>
  <c r="S45" i="3"/>
  <c r="T45" i="3" s="1"/>
  <c r="S46" i="3"/>
  <c r="T46" i="3" s="1"/>
  <c r="S47" i="3"/>
  <c r="T47" i="3" s="1"/>
  <c r="S48" i="3"/>
  <c r="T48" i="3" s="1"/>
  <c r="S49" i="3"/>
  <c r="T49" i="3" s="1"/>
  <c r="S50" i="3"/>
  <c r="T50" i="3" s="1"/>
  <c r="S51" i="3"/>
  <c r="T51" i="3" s="1"/>
  <c r="S52" i="3"/>
  <c r="T52" i="3" s="1"/>
  <c r="S53" i="3"/>
  <c r="T53" i="3" s="1"/>
  <c r="S54" i="3"/>
  <c r="T54" i="3" s="1"/>
  <c r="S55" i="3"/>
  <c r="T55" i="3" s="1"/>
  <c r="S56" i="3"/>
  <c r="T56" i="3" s="1"/>
  <c r="S33" i="3"/>
  <c r="T33" i="3" s="1"/>
  <c r="V5" i="3"/>
  <c r="W5" i="3" s="1"/>
  <c r="V6" i="3"/>
  <c r="W6" i="3" s="1"/>
  <c r="V7" i="3"/>
  <c r="W7" i="3" s="1"/>
  <c r="V8" i="3"/>
  <c r="W8" i="3" s="1"/>
  <c r="V9" i="3"/>
  <c r="W9" i="3" s="1"/>
  <c r="V10" i="3"/>
  <c r="W10" i="3" s="1"/>
  <c r="V11" i="3"/>
  <c r="W11" i="3" s="1"/>
  <c r="V12" i="3"/>
  <c r="W12" i="3" s="1"/>
  <c r="V13" i="3"/>
  <c r="W13" i="3" s="1"/>
  <c r="V14" i="3"/>
  <c r="W14" i="3" s="1"/>
  <c r="V15" i="3"/>
  <c r="W15" i="3" s="1"/>
  <c r="V16" i="3"/>
  <c r="W16" i="3" s="1"/>
  <c r="V17" i="3"/>
  <c r="W17" i="3" s="1"/>
  <c r="V18" i="3"/>
  <c r="W18" i="3" s="1"/>
  <c r="V19" i="3"/>
  <c r="W19" i="3" s="1"/>
  <c r="V20" i="3"/>
  <c r="W20" i="3" s="1"/>
  <c r="V21" i="3"/>
  <c r="W21" i="3" s="1"/>
  <c r="V22" i="3"/>
  <c r="W22" i="3" s="1"/>
  <c r="V23" i="3"/>
  <c r="W23" i="3" s="1"/>
  <c r="V24" i="3"/>
  <c r="W24" i="3" s="1"/>
  <c r="V25" i="3"/>
  <c r="W25" i="3" s="1"/>
  <c r="V26" i="3"/>
  <c r="W26" i="3" s="1"/>
  <c r="V27" i="3"/>
  <c r="W27" i="3" s="1"/>
  <c r="V4" i="3"/>
  <c r="W4" i="3" s="1"/>
  <c r="S5" i="3"/>
  <c r="T5" i="3" s="1"/>
  <c r="S6" i="3"/>
  <c r="T6" i="3" s="1"/>
  <c r="S7" i="3"/>
  <c r="T7" i="3" s="1"/>
  <c r="S8" i="3"/>
  <c r="T8" i="3" s="1"/>
  <c r="S9" i="3"/>
  <c r="T9" i="3" s="1"/>
  <c r="S10" i="3"/>
  <c r="T10" i="3" s="1"/>
  <c r="S11" i="3"/>
  <c r="T11" i="3" s="1"/>
  <c r="S12" i="3"/>
  <c r="T12" i="3" s="1"/>
  <c r="S13" i="3"/>
  <c r="T13" i="3" s="1"/>
  <c r="S14" i="3"/>
  <c r="T14" i="3" s="1"/>
  <c r="S15" i="3"/>
  <c r="T15" i="3" s="1"/>
  <c r="S16" i="3"/>
  <c r="T16" i="3" s="1"/>
  <c r="S17" i="3"/>
  <c r="T17" i="3" s="1"/>
  <c r="S18" i="3"/>
  <c r="T18" i="3" s="1"/>
  <c r="S19" i="3"/>
  <c r="T19" i="3" s="1"/>
  <c r="S20" i="3"/>
  <c r="T20" i="3" s="1"/>
  <c r="S21" i="3"/>
  <c r="T21" i="3" s="1"/>
  <c r="S22" i="3"/>
  <c r="T22" i="3" s="1"/>
  <c r="S23" i="3"/>
  <c r="T23" i="3" s="1"/>
  <c r="S24" i="3"/>
  <c r="T24" i="3" s="1"/>
  <c r="S25" i="3"/>
  <c r="T25" i="3" s="1"/>
  <c r="S26" i="3"/>
  <c r="T26" i="3" s="1"/>
  <c r="S27" i="3"/>
  <c r="T27" i="3" s="1"/>
  <c r="S4" i="3"/>
  <c r="T4" i="3" s="1"/>
</calcChain>
</file>

<file path=xl/sharedStrings.xml><?xml version="1.0" encoding="utf-8"?>
<sst xmlns="http://schemas.openxmlformats.org/spreadsheetml/2006/main" count="662" uniqueCount="33">
  <si>
    <t>Image Name</t>
  </si>
  <si>
    <t>Channel</t>
  </si>
  <si>
    <t>Name</t>
  </si>
  <si>
    <t>Signal</t>
  </si>
  <si>
    <t>0017359_02</t>
  </si>
  <si>
    <t>RILPL1</t>
  </si>
  <si>
    <t>Actin</t>
  </si>
  <si>
    <t>Tubulin</t>
  </si>
  <si>
    <t>siRNA</t>
  </si>
  <si>
    <t>Mli-2</t>
  </si>
  <si>
    <t>wt</t>
  </si>
  <si>
    <t>scramble</t>
  </si>
  <si>
    <t>-</t>
  </si>
  <si>
    <t>+</t>
  </si>
  <si>
    <t>TMEM55A</t>
  </si>
  <si>
    <t>TMEM55B</t>
  </si>
  <si>
    <t>D620N</t>
  </si>
  <si>
    <t>Gel 1</t>
  </si>
  <si>
    <t>Gel 2</t>
  </si>
  <si>
    <t>MEF Genotype</t>
  </si>
  <si>
    <t>RILPL1/actin</t>
  </si>
  <si>
    <t>RILPL1/tubulin</t>
  </si>
  <si>
    <t>Norm vs ctrl</t>
  </si>
  <si>
    <t>Average</t>
  </si>
  <si>
    <t>P-Rab10</t>
  </si>
  <si>
    <t>T-Rab10</t>
  </si>
  <si>
    <t>P/T</t>
  </si>
  <si>
    <t>pT73 Rab10/total Rab10</t>
  </si>
  <si>
    <t>P-Rab12</t>
  </si>
  <si>
    <t>T-Rab12</t>
  </si>
  <si>
    <t>pS105 Rab12/total Rab12</t>
  </si>
  <si>
    <t>0017222_02</t>
  </si>
  <si>
    <t>vs VPS35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</si>
</sst>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5973E-C5BD-2A4E-92D4-9B0E71BD2C95}">
  <dimension ref="A2:V27"/>
  <sheetViews>
    <sheetView topLeftCell="K1" workbookViewId="0">
      <selection activeCell="X23" sqref="X23"/>
    </sheetView>
  </sheetViews>
  <sheetFormatPr baseColWidth="10" defaultRowHeight="16" x14ac:dyDescent="0.2"/>
  <cols>
    <col min="14" max="14" width="12" customWidth="1"/>
  </cols>
  <sheetData>
    <row r="2" spans="1:22" x14ac:dyDescent="0.2">
      <c r="G2" t="s">
        <v>24</v>
      </c>
      <c r="L2" t="s">
        <v>25</v>
      </c>
      <c r="T2" s="2" t="s">
        <v>27</v>
      </c>
      <c r="V2" s="3" t="s">
        <v>32</v>
      </c>
    </row>
    <row r="3" spans="1:22" x14ac:dyDescent="0.2">
      <c r="A3" t="s">
        <v>19</v>
      </c>
      <c r="B3" t="s">
        <v>8</v>
      </c>
      <c r="C3" t="s">
        <v>9</v>
      </c>
      <c r="D3" t="s">
        <v>0</v>
      </c>
      <c r="E3" t="s">
        <v>1</v>
      </c>
      <c r="F3" t="s">
        <v>2</v>
      </c>
      <c r="G3" t="s">
        <v>3</v>
      </c>
      <c r="N3" t="s">
        <v>26</v>
      </c>
      <c r="O3" t="s">
        <v>22</v>
      </c>
      <c r="Q3" s="1" t="s">
        <v>19</v>
      </c>
      <c r="R3" s="1" t="s">
        <v>8</v>
      </c>
      <c r="S3" s="1" t="s">
        <v>9</v>
      </c>
    </row>
    <row r="4" spans="1:22" x14ac:dyDescent="0.2">
      <c r="A4" t="s">
        <v>10</v>
      </c>
      <c r="B4" t="s">
        <v>11</v>
      </c>
      <c r="C4" t="s">
        <v>12</v>
      </c>
      <c r="D4" t="s">
        <v>4</v>
      </c>
      <c r="E4">
        <v>800</v>
      </c>
      <c r="F4">
        <v>145</v>
      </c>
      <c r="G4">
        <v>377</v>
      </c>
      <c r="I4" t="s">
        <v>4</v>
      </c>
      <c r="J4">
        <v>700</v>
      </c>
      <c r="K4">
        <v>169</v>
      </c>
      <c r="L4">
        <v>1270</v>
      </c>
      <c r="N4">
        <f>G4/L4</f>
        <v>0.29685039370078742</v>
      </c>
      <c r="O4">
        <f>N4/0.296850394</f>
        <v>0.99999999899204239</v>
      </c>
      <c r="Q4" s="1" t="s">
        <v>10</v>
      </c>
      <c r="R4" s="1" t="s">
        <v>11</v>
      </c>
      <c r="S4" s="1" t="s">
        <v>12</v>
      </c>
      <c r="T4" s="1">
        <v>0.99999999899204239</v>
      </c>
    </row>
    <row r="5" spans="1:22" x14ac:dyDescent="0.2">
      <c r="C5" t="s">
        <v>12</v>
      </c>
      <c r="D5" t="s">
        <v>4</v>
      </c>
      <c r="E5">
        <v>800</v>
      </c>
      <c r="F5">
        <v>146</v>
      </c>
      <c r="G5">
        <v>405</v>
      </c>
      <c r="I5" t="s">
        <v>4</v>
      </c>
      <c r="J5">
        <v>700</v>
      </c>
      <c r="K5">
        <v>170</v>
      </c>
      <c r="L5">
        <v>1430</v>
      </c>
      <c r="N5">
        <f t="shared" ref="N5:N27" si="0">G5/L5</f>
        <v>0.28321678321678323</v>
      </c>
      <c r="O5">
        <f t="shared" ref="O5:O27" si="1">N5/0.296850394</f>
        <v>0.95407245178452826</v>
      </c>
      <c r="Q5" s="1"/>
      <c r="R5" s="1"/>
      <c r="S5" s="1" t="s">
        <v>12</v>
      </c>
      <c r="T5" s="1">
        <v>0.95407245178452826</v>
      </c>
    </row>
    <row r="6" spans="1:22" x14ac:dyDescent="0.2">
      <c r="C6" t="s">
        <v>12</v>
      </c>
      <c r="D6" t="s">
        <v>4</v>
      </c>
      <c r="E6">
        <v>800</v>
      </c>
      <c r="F6">
        <v>147</v>
      </c>
      <c r="G6">
        <v>393</v>
      </c>
      <c r="I6" t="s">
        <v>4</v>
      </c>
      <c r="J6">
        <v>700</v>
      </c>
      <c r="K6">
        <v>171</v>
      </c>
      <c r="L6">
        <v>1250</v>
      </c>
      <c r="N6">
        <f t="shared" si="0"/>
        <v>0.31440000000000001</v>
      </c>
      <c r="O6">
        <f t="shared" si="1"/>
        <v>1.059119362327678</v>
      </c>
      <c r="Q6" s="1"/>
      <c r="R6" s="1"/>
      <c r="S6" s="1" t="s">
        <v>12</v>
      </c>
      <c r="T6" s="1">
        <v>1.059119362327678</v>
      </c>
    </row>
    <row r="7" spans="1:22" x14ac:dyDescent="0.2">
      <c r="C7" t="s">
        <v>13</v>
      </c>
      <c r="D7" t="s">
        <v>4</v>
      </c>
      <c r="E7">
        <v>800</v>
      </c>
      <c r="F7">
        <v>148</v>
      </c>
      <c r="G7">
        <v>20.3</v>
      </c>
      <c r="I7" t="s">
        <v>4</v>
      </c>
      <c r="J7">
        <v>700</v>
      </c>
      <c r="K7">
        <v>172</v>
      </c>
      <c r="L7">
        <v>1250</v>
      </c>
      <c r="N7">
        <f t="shared" si="0"/>
        <v>1.6240000000000001E-2</v>
      </c>
      <c r="O7">
        <f t="shared" si="1"/>
        <v>5.4707692252549275E-2</v>
      </c>
      <c r="Q7" s="1"/>
      <c r="R7" s="1"/>
      <c r="S7" s="1" t="s">
        <v>13</v>
      </c>
      <c r="T7" s="1">
        <v>5.4707692252549275E-2</v>
      </c>
    </row>
    <row r="8" spans="1:22" x14ac:dyDescent="0.2">
      <c r="B8" t="s">
        <v>14</v>
      </c>
      <c r="C8" t="s">
        <v>12</v>
      </c>
      <c r="D8" t="s">
        <v>4</v>
      </c>
      <c r="E8">
        <v>800</v>
      </c>
      <c r="F8">
        <v>149</v>
      </c>
      <c r="G8">
        <v>458</v>
      </c>
      <c r="I8" t="s">
        <v>4</v>
      </c>
      <c r="J8">
        <v>700</v>
      </c>
      <c r="K8">
        <v>173</v>
      </c>
      <c r="L8">
        <v>1570</v>
      </c>
      <c r="N8">
        <f t="shared" si="0"/>
        <v>0.29171974522292993</v>
      </c>
      <c r="O8">
        <f t="shared" si="1"/>
        <v>0.98271638212119039</v>
      </c>
      <c r="Q8" s="1"/>
      <c r="R8" s="1" t="s">
        <v>14</v>
      </c>
      <c r="S8" s="1" t="s">
        <v>12</v>
      </c>
      <c r="T8" s="1">
        <v>0.98271638212119039</v>
      </c>
    </row>
    <row r="9" spans="1:22" x14ac:dyDescent="0.2">
      <c r="C9" t="s">
        <v>12</v>
      </c>
      <c r="D9" t="s">
        <v>4</v>
      </c>
      <c r="E9">
        <v>800</v>
      </c>
      <c r="F9">
        <v>150</v>
      </c>
      <c r="G9">
        <v>432</v>
      </c>
      <c r="I9" t="s">
        <v>4</v>
      </c>
      <c r="J9">
        <v>700</v>
      </c>
      <c r="K9">
        <v>174</v>
      </c>
      <c r="L9">
        <v>1440</v>
      </c>
      <c r="N9">
        <f t="shared" si="0"/>
        <v>0.3</v>
      </c>
      <c r="O9">
        <f t="shared" si="1"/>
        <v>1.0106100785569447</v>
      </c>
      <c r="Q9" s="1"/>
      <c r="R9" s="1"/>
      <c r="S9" s="1" t="s">
        <v>12</v>
      </c>
      <c r="T9" s="1">
        <v>1.0106100785569447</v>
      </c>
    </row>
    <row r="10" spans="1:22" x14ac:dyDescent="0.2">
      <c r="C10" t="s">
        <v>12</v>
      </c>
      <c r="D10" t="s">
        <v>4</v>
      </c>
      <c r="E10">
        <v>800</v>
      </c>
      <c r="F10">
        <v>151</v>
      </c>
      <c r="G10">
        <v>445</v>
      </c>
      <c r="I10" t="s">
        <v>4</v>
      </c>
      <c r="J10">
        <v>700</v>
      </c>
      <c r="K10">
        <v>175</v>
      </c>
      <c r="L10">
        <v>1460</v>
      </c>
      <c r="N10">
        <f t="shared" si="0"/>
        <v>0.3047945205479452</v>
      </c>
      <c r="O10">
        <f t="shared" si="1"/>
        <v>1.026761381182284</v>
      </c>
      <c r="Q10" s="1"/>
      <c r="R10" s="1"/>
      <c r="S10" s="1" t="s">
        <v>12</v>
      </c>
      <c r="T10" s="1">
        <v>1.026761381182284</v>
      </c>
    </row>
    <row r="11" spans="1:22" x14ac:dyDescent="0.2">
      <c r="C11" t="s">
        <v>13</v>
      </c>
      <c r="D11" t="s">
        <v>4</v>
      </c>
      <c r="E11">
        <v>800</v>
      </c>
      <c r="F11">
        <v>152</v>
      </c>
      <c r="G11">
        <v>36.799999999999997</v>
      </c>
      <c r="I11" t="s">
        <v>4</v>
      </c>
      <c r="J11">
        <v>700</v>
      </c>
      <c r="K11">
        <v>176</v>
      </c>
      <c r="L11">
        <v>1510</v>
      </c>
      <c r="N11">
        <f t="shared" si="0"/>
        <v>2.4370860927152314E-2</v>
      </c>
      <c r="O11">
        <f t="shared" si="1"/>
        <v>8.2098125586965914E-2</v>
      </c>
      <c r="Q11" s="1"/>
      <c r="R11" s="1"/>
      <c r="S11" s="1" t="s">
        <v>13</v>
      </c>
      <c r="T11" s="1">
        <v>8.2098125586965914E-2</v>
      </c>
    </row>
    <row r="12" spans="1:22" x14ac:dyDescent="0.2">
      <c r="B12" t="s">
        <v>15</v>
      </c>
      <c r="C12" t="s">
        <v>12</v>
      </c>
      <c r="D12" t="s">
        <v>4</v>
      </c>
      <c r="E12">
        <v>800</v>
      </c>
      <c r="F12">
        <v>153</v>
      </c>
      <c r="G12">
        <v>405</v>
      </c>
      <c r="I12" t="s">
        <v>4</v>
      </c>
      <c r="J12">
        <v>700</v>
      </c>
      <c r="K12">
        <v>177</v>
      </c>
      <c r="L12">
        <v>1100</v>
      </c>
      <c r="N12">
        <f t="shared" si="0"/>
        <v>0.36818181818181817</v>
      </c>
      <c r="O12">
        <f t="shared" si="1"/>
        <v>1.2402941873198865</v>
      </c>
      <c r="Q12" s="1"/>
      <c r="R12" s="1" t="s">
        <v>15</v>
      </c>
      <c r="S12" s="1" t="s">
        <v>12</v>
      </c>
      <c r="T12" s="1">
        <v>1.2402941873198865</v>
      </c>
    </row>
    <row r="13" spans="1:22" x14ac:dyDescent="0.2">
      <c r="C13" t="s">
        <v>12</v>
      </c>
      <c r="D13" t="s">
        <v>4</v>
      </c>
      <c r="E13">
        <v>800</v>
      </c>
      <c r="F13">
        <v>154</v>
      </c>
      <c r="G13">
        <v>434</v>
      </c>
      <c r="I13" t="s">
        <v>4</v>
      </c>
      <c r="J13">
        <v>700</v>
      </c>
      <c r="K13">
        <v>178</v>
      </c>
      <c r="L13">
        <v>1240</v>
      </c>
      <c r="N13">
        <f t="shared" si="0"/>
        <v>0.35</v>
      </c>
      <c r="O13">
        <f t="shared" si="1"/>
        <v>1.1790450916497688</v>
      </c>
      <c r="Q13" s="1"/>
      <c r="R13" s="1"/>
      <c r="S13" s="1" t="s">
        <v>12</v>
      </c>
      <c r="T13" s="1">
        <v>1.1790450916497688</v>
      </c>
    </row>
    <row r="14" spans="1:22" x14ac:dyDescent="0.2">
      <c r="C14" t="s">
        <v>12</v>
      </c>
      <c r="D14" t="s">
        <v>4</v>
      </c>
      <c r="E14">
        <v>800</v>
      </c>
      <c r="F14">
        <v>155</v>
      </c>
      <c r="G14">
        <v>457</v>
      </c>
      <c r="I14" t="s">
        <v>4</v>
      </c>
      <c r="J14">
        <v>700</v>
      </c>
      <c r="K14">
        <v>179</v>
      </c>
      <c r="L14">
        <v>1270</v>
      </c>
      <c r="N14">
        <f t="shared" si="0"/>
        <v>0.35984251968503939</v>
      </c>
      <c r="O14">
        <f t="shared" si="1"/>
        <v>1.2122015902900887</v>
      </c>
      <c r="Q14" s="1"/>
      <c r="R14" s="1"/>
      <c r="S14" s="1" t="s">
        <v>12</v>
      </c>
      <c r="T14" s="1">
        <v>1.2122015902900887</v>
      </c>
    </row>
    <row r="15" spans="1:22" x14ac:dyDescent="0.2">
      <c r="C15" t="s">
        <v>13</v>
      </c>
      <c r="D15" t="s">
        <v>4</v>
      </c>
      <c r="E15">
        <v>800</v>
      </c>
      <c r="F15">
        <v>156</v>
      </c>
      <c r="G15">
        <v>48.2</v>
      </c>
      <c r="I15" t="s">
        <v>4</v>
      </c>
      <c r="J15">
        <v>700</v>
      </c>
      <c r="K15">
        <v>180</v>
      </c>
      <c r="L15">
        <v>1080</v>
      </c>
      <c r="N15">
        <f t="shared" si="0"/>
        <v>4.462962962962963E-2</v>
      </c>
      <c r="O15">
        <f t="shared" si="1"/>
        <v>0.15034384501989115</v>
      </c>
      <c r="Q15" s="1"/>
      <c r="R15" s="1"/>
      <c r="S15" s="1" t="s">
        <v>13</v>
      </c>
      <c r="T15" s="1">
        <v>0.15034384501989115</v>
      </c>
    </row>
    <row r="16" spans="1:22" x14ac:dyDescent="0.2">
      <c r="A16" t="s">
        <v>16</v>
      </c>
      <c r="B16" t="s">
        <v>11</v>
      </c>
      <c r="C16" t="s">
        <v>12</v>
      </c>
      <c r="D16" t="s">
        <v>4</v>
      </c>
      <c r="E16">
        <v>800</v>
      </c>
      <c r="F16">
        <v>157</v>
      </c>
      <c r="G16">
        <v>1780</v>
      </c>
      <c r="I16" t="s">
        <v>4</v>
      </c>
      <c r="J16">
        <v>700</v>
      </c>
      <c r="K16">
        <v>181</v>
      </c>
      <c r="L16">
        <v>914</v>
      </c>
      <c r="N16">
        <f t="shared" si="0"/>
        <v>1.9474835886214441</v>
      </c>
      <c r="O16">
        <f t="shared" si="1"/>
        <v>6.5604884749502608</v>
      </c>
      <c r="Q16" s="1" t="s">
        <v>16</v>
      </c>
      <c r="R16" s="1" t="s">
        <v>11</v>
      </c>
      <c r="S16" s="1" t="s">
        <v>12</v>
      </c>
      <c r="T16" s="1">
        <v>6.5604884749502608</v>
      </c>
      <c r="V16" s="1">
        <f>T16/6.56048847</f>
        <v>1.0000000007545566</v>
      </c>
    </row>
    <row r="17" spans="2:22" x14ac:dyDescent="0.2">
      <c r="C17" t="s">
        <v>12</v>
      </c>
      <c r="D17" t="s">
        <v>4</v>
      </c>
      <c r="E17">
        <v>800</v>
      </c>
      <c r="F17">
        <v>158</v>
      </c>
      <c r="G17">
        <v>1750</v>
      </c>
      <c r="I17" t="s">
        <v>4</v>
      </c>
      <c r="J17">
        <v>700</v>
      </c>
      <c r="K17">
        <v>182</v>
      </c>
      <c r="L17">
        <v>960</v>
      </c>
      <c r="N17">
        <f t="shared" si="0"/>
        <v>1.8229166666666667</v>
      </c>
      <c r="O17">
        <f t="shared" si="1"/>
        <v>6.1408598523425457</v>
      </c>
      <c r="Q17" s="1"/>
      <c r="R17" s="1"/>
      <c r="S17" s="1" t="s">
        <v>12</v>
      </c>
      <c r="T17" s="1">
        <v>6.1408598523425457</v>
      </c>
      <c r="V17" s="1">
        <f t="shared" ref="V17:V27" si="2">T17/6.56048847</f>
        <v>0.93603698572501959</v>
      </c>
    </row>
    <row r="18" spans="2:22" x14ac:dyDescent="0.2">
      <c r="C18" t="s">
        <v>12</v>
      </c>
      <c r="D18" t="s">
        <v>4</v>
      </c>
      <c r="E18">
        <v>800</v>
      </c>
      <c r="F18">
        <v>159</v>
      </c>
      <c r="G18">
        <v>1610</v>
      </c>
      <c r="I18" t="s">
        <v>4</v>
      </c>
      <c r="J18">
        <v>700</v>
      </c>
      <c r="K18">
        <v>183</v>
      </c>
      <c r="L18">
        <v>815</v>
      </c>
      <c r="N18">
        <f t="shared" si="0"/>
        <v>1.9754601226993864</v>
      </c>
      <c r="O18">
        <f t="shared" si="1"/>
        <v>6.6547330326244616</v>
      </c>
      <c r="Q18" s="1"/>
      <c r="R18" s="1"/>
      <c r="S18" s="1" t="s">
        <v>12</v>
      </c>
      <c r="T18" s="1">
        <v>6.6547330326244616</v>
      </c>
      <c r="V18" s="1">
        <f t="shared" si="2"/>
        <v>1.0143654794998003</v>
      </c>
    </row>
    <row r="19" spans="2:22" x14ac:dyDescent="0.2">
      <c r="C19" t="s">
        <v>13</v>
      </c>
      <c r="D19" t="s">
        <v>4</v>
      </c>
      <c r="E19">
        <v>800</v>
      </c>
      <c r="F19">
        <v>160</v>
      </c>
      <c r="G19">
        <v>84.1</v>
      </c>
      <c r="I19" t="s">
        <v>4</v>
      </c>
      <c r="J19">
        <v>700</v>
      </c>
      <c r="K19">
        <v>184</v>
      </c>
      <c r="L19">
        <v>925</v>
      </c>
      <c r="N19">
        <f t="shared" si="0"/>
        <v>9.0918918918918915E-2</v>
      </c>
      <c r="O19">
        <f t="shared" si="1"/>
        <v>0.30627858596987045</v>
      </c>
      <c r="Q19" s="1"/>
      <c r="R19" s="1"/>
      <c r="S19" s="1" t="s">
        <v>13</v>
      </c>
      <c r="T19" s="1">
        <v>0.30627858596987045</v>
      </c>
      <c r="V19" s="1">
        <f t="shared" si="2"/>
        <v>4.6685332558761505E-2</v>
      </c>
    </row>
    <row r="20" spans="2:22" x14ac:dyDescent="0.2">
      <c r="B20" t="s">
        <v>14</v>
      </c>
      <c r="C20" t="s">
        <v>12</v>
      </c>
      <c r="D20" t="s">
        <v>4</v>
      </c>
      <c r="E20">
        <v>800</v>
      </c>
      <c r="F20">
        <v>161</v>
      </c>
      <c r="G20">
        <v>1770</v>
      </c>
      <c r="I20" t="s">
        <v>4</v>
      </c>
      <c r="J20">
        <v>700</v>
      </c>
      <c r="K20">
        <v>185</v>
      </c>
      <c r="L20">
        <v>887</v>
      </c>
      <c r="N20">
        <f t="shared" si="0"/>
        <v>1.995490417136415</v>
      </c>
      <c r="O20">
        <f t="shared" si="1"/>
        <v>6.7222090907395424</v>
      </c>
      <c r="Q20" s="1"/>
      <c r="R20" s="1" t="s">
        <v>14</v>
      </c>
      <c r="S20" s="1" t="s">
        <v>12</v>
      </c>
      <c r="T20" s="1">
        <v>6.7222090907395424</v>
      </c>
      <c r="V20" s="1">
        <f t="shared" si="2"/>
        <v>1.0246506981117431</v>
      </c>
    </row>
    <row r="21" spans="2:22" x14ac:dyDescent="0.2">
      <c r="C21" t="s">
        <v>12</v>
      </c>
      <c r="D21" t="s">
        <v>4</v>
      </c>
      <c r="E21">
        <v>800</v>
      </c>
      <c r="F21">
        <v>162</v>
      </c>
      <c r="G21">
        <v>1760</v>
      </c>
      <c r="I21" t="s">
        <v>4</v>
      </c>
      <c r="J21">
        <v>700</v>
      </c>
      <c r="K21">
        <v>186</v>
      </c>
      <c r="L21">
        <v>905</v>
      </c>
      <c r="N21">
        <f t="shared" si="0"/>
        <v>1.9447513812154695</v>
      </c>
      <c r="O21">
        <f t="shared" si="1"/>
        <v>6.5512844871463081</v>
      </c>
      <c r="Q21" s="1"/>
      <c r="R21" s="1"/>
      <c r="S21" s="1" t="s">
        <v>12</v>
      </c>
      <c r="T21" s="1">
        <v>6.5512844871463081</v>
      </c>
      <c r="V21" s="1">
        <f t="shared" si="2"/>
        <v>0.99859705829896961</v>
      </c>
    </row>
    <row r="22" spans="2:22" x14ac:dyDescent="0.2">
      <c r="C22" t="s">
        <v>12</v>
      </c>
      <c r="D22" t="s">
        <v>4</v>
      </c>
      <c r="E22">
        <v>800</v>
      </c>
      <c r="F22">
        <v>163</v>
      </c>
      <c r="G22">
        <v>1770</v>
      </c>
      <c r="I22" t="s">
        <v>4</v>
      </c>
      <c r="J22">
        <v>700</v>
      </c>
      <c r="K22">
        <v>187</v>
      </c>
      <c r="L22">
        <v>870</v>
      </c>
      <c r="N22">
        <f t="shared" si="0"/>
        <v>2.0344827586206895</v>
      </c>
      <c r="O22">
        <f t="shared" si="1"/>
        <v>6.8535626017080151</v>
      </c>
      <c r="Q22" s="1"/>
      <c r="R22" s="1"/>
      <c r="S22" s="1" t="s">
        <v>12</v>
      </c>
      <c r="T22" s="1">
        <v>6.8535626017080151</v>
      </c>
      <c r="V22" s="1">
        <f t="shared" si="2"/>
        <v>1.0446726083047311</v>
      </c>
    </row>
    <row r="23" spans="2:22" x14ac:dyDescent="0.2">
      <c r="C23" t="s">
        <v>13</v>
      </c>
      <c r="D23" t="s">
        <v>4</v>
      </c>
      <c r="E23">
        <v>800</v>
      </c>
      <c r="F23">
        <v>164</v>
      </c>
      <c r="G23">
        <v>64.2</v>
      </c>
      <c r="I23" t="s">
        <v>4</v>
      </c>
      <c r="J23">
        <v>700</v>
      </c>
      <c r="K23">
        <v>188</v>
      </c>
      <c r="L23">
        <v>763</v>
      </c>
      <c r="N23">
        <f t="shared" si="0"/>
        <v>8.414154652686763E-2</v>
      </c>
      <c r="O23">
        <f t="shared" si="1"/>
        <v>0.28344764981806836</v>
      </c>
      <c r="Q23" s="1"/>
      <c r="R23" s="1"/>
      <c r="S23" s="1" t="s">
        <v>13</v>
      </c>
      <c r="T23" s="1">
        <v>0.28344764981806836</v>
      </c>
      <c r="V23" s="1">
        <f t="shared" si="2"/>
        <v>4.320526605819465E-2</v>
      </c>
    </row>
    <row r="24" spans="2:22" x14ac:dyDescent="0.2">
      <c r="B24" t="s">
        <v>15</v>
      </c>
      <c r="C24" t="s">
        <v>12</v>
      </c>
      <c r="D24" t="s">
        <v>4</v>
      </c>
      <c r="E24">
        <v>800</v>
      </c>
      <c r="F24">
        <v>165</v>
      </c>
      <c r="G24">
        <v>2010</v>
      </c>
      <c r="I24" t="s">
        <v>4</v>
      </c>
      <c r="J24">
        <v>700</v>
      </c>
      <c r="K24">
        <v>189</v>
      </c>
      <c r="L24">
        <v>960</v>
      </c>
      <c r="N24">
        <f t="shared" si="0"/>
        <v>2.09375</v>
      </c>
      <c r="O24">
        <f t="shared" si="1"/>
        <v>7.05321617326201</v>
      </c>
      <c r="Q24" s="1"/>
      <c r="R24" s="1" t="s">
        <v>15</v>
      </c>
      <c r="S24" s="1" t="s">
        <v>12</v>
      </c>
      <c r="T24" s="1">
        <v>7.05321617326201</v>
      </c>
      <c r="V24" s="1">
        <f t="shared" si="2"/>
        <v>1.0751053378898796</v>
      </c>
    </row>
    <row r="25" spans="2:22" x14ac:dyDescent="0.2">
      <c r="C25" t="s">
        <v>12</v>
      </c>
      <c r="D25" t="s">
        <v>4</v>
      </c>
      <c r="E25">
        <v>800</v>
      </c>
      <c r="F25">
        <v>166</v>
      </c>
      <c r="G25">
        <v>1980</v>
      </c>
      <c r="I25" t="s">
        <v>4</v>
      </c>
      <c r="J25">
        <v>700</v>
      </c>
      <c r="K25">
        <v>190</v>
      </c>
      <c r="L25">
        <v>1010</v>
      </c>
      <c r="N25">
        <f t="shared" si="0"/>
        <v>1.9603960396039604</v>
      </c>
      <c r="O25">
        <f t="shared" si="1"/>
        <v>6.603986651956272</v>
      </c>
      <c r="Q25" s="1"/>
      <c r="R25" s="1"/>
      <c r="S25" s="1" t="s">
        <v>12</v>
      </c>
      <c r="T25" s="1">
        <v>6.603986651956272</v>
      </c>
      <c r="V25" s="1">
        <f t="shared" si="2"/>
        <v>1.0066303267135033</v>
      </c>
    </row>
    <row r="26" spans="2:22" x14ac:dyDescent="0.2">
      <c r="C26" t="s">
        <v>12</v>
      </c>
      <c r="D26" t="s">
        <v>4</v>
      </c>
      <c r="E26">
        <v>800</v>
      </c>
      <c r="F26">
        <v>167</v>
      </c>
      <c r="G26">
        <v>1680</v>
      </c>
      <c r="I26" t="s">
        <v>4</v>
      </c>
      <c r="J26">
        <v>700</v>
      </c>
      <c r="K26">
        <v>191</v>
      </c>
      <c r="L26">
        <v>720</v>
      </c>
      <c r="N26">
        <f t="shared" si="0"/>
        <v>2.3333333333333335</v>
      </c>
      <c r="O26">
        <f t="shared" si="1"/>
        <v>7.8603006109984594</v>
      </c>
      <c r="Q26" s="1"/>
      <c r="R26" s="1"/>
      <c r="S26" s="1" t="s">
        <v>12</v>
      </c>
      <c r="T26" s="1">
        <v>7.8603006109984594</v>
      </c>
      <c r="V26" s="1">
        <f t="shared" si="2"/>
        <v>1.1981273417280252</v>
      </c>
    </row>
    <row r="27" spans="2:22" x14ac:dyDescent="0.2">
      <c r="C27" t="s">
        <v>13</v>
      </c>
      <c r="D27" t="s">
        <v>4</v>
      </c>
      <c r="E27">
        <v>800</v>
      </c>
      <c r="F27">
        <v>168</v>
      </c>
      <c r="G27">
        <v>61.3</v>
      </c>
      <c r="I27" t="s">
        <v>4</v>
      </c>
      <c r="J27">
        <v>700</v>
      </c>
      <c r="K27">
        <v>192</v>
      </c>
      <c r="L27">
        <v>773</v>
      </c>
      <c r="N27">
        <f t="shared" si="0"/>
        <v>7.9301423027166876E-2</v>
      </c>
      <c r="O27">
        <f t="shared" si="1"/>
        <v>0.26714272451720872</v>
      </c>
      <c r="Q27" s="1"/>
      <c r="R27" s="1"/>
      <c r="S27" s="1" t="s">
        <v>13</v>
      </c>
      <c r="T27" s="1">
        <v>0.26714272451720872</v>
      </c>
      <c r="V27" s="1">
        <f t="shared" si="2"/>
        <v>4.0719944214338159E-2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23F69-1647-FD44-B6DE-A09915926DBA}">
  <dimension ref="A2:V27"/>
  <sheetViews>
    <sheetView topLeftCell="H1" workbookViewId="0">
      <selection activeCell="V16" sqref="V16:V27"/>
    </sheetView>
  </sheetViews>
  <sheetFormatPr baseColWidth="10" defaultRowHeight="16" x14ac:dyDescent="0.2"/>
  <cols>
    <col min="14" max="14" width="13" customWidth="1"/>
  </cols>
  <sheetData>
    <row r="2" spans="1:22" x14ac:dyDescent="0.2">
      <c r="G2" t="s">
        <v>28</v>
      </c>
      <c r="L2" t="s">
        <v>29</v>
      </c>
      <c r="T2" s="2" t="s">
        <v>30</v>
      </c>
      <c r="V2" s="3" t="s">
        <v>32</v>
      </c>
    </row>
    <row r="3" spans="1:22" x14ac:dyDescent="0.2">
      <c r="A3" t="s">
        <v>19</v>
      </c>
      <c r="B3" t="s">
        <v>8</v>
      </c>
      <c r="C3" t="s">
        <v>9</v>
      </c>
      <c r="D3" t="s">
        <v>0</v>
      </c>
      <c r="E3" t="s">
        <v>1</v>
      </c>
      <c r="F3" t="s">
        <v>2</v>
      </c>
      <c r="G3" t="s">
        <v>3</v>
      </c>
      <c r="N3" t="s">
        <v>26</v>
      </c>
      <c r="O3" t="s">
        <v>22</v>
      </c>
      <c r="Q3" s="1" t="s">
        <v>19</v>
      </c>
      <c r="R3" s="1" t="s">
        <v>8</v>
      </c>
      <c r="S3" s="1" t="s">
        <v>9</v>
      </c>
    </row>
    <row r="4" spans="1:22" x14ac:dyDescent="0.2">
      <c r="A4" t="s">
        <v>10</v>
      </c>
      <c r="B4" t="s">
        <v>11</v>
      </c>
      <c r="C4" t="s">
        <v>12</v>
      </c>
      <c r="D4" t="s">
        <v>4</v>
      </c>
      <c r="E4">
        <v>800</v>
      </c>
      <c r="F4">
        <v>193</v>
      </c>
      <c r="G4">
        <v>289</v>
      </c>
      <c r="I4" t="s">
        <v>4</v>
      </c>
      <c r="J4">
        <v>700</v>
      </c>
      <c r="K4">
        <v>217</v>
      </c>
      <c r="L4">
        <v>2110</v>
      </c>
      <c r="N4">
        <f>G4/L4</f>
        <v>0.13696682464454976</v>
      </c>
      <c r="O4">
        <f>N4/0.136966825</f>
        <v>0.99999999740484435</v>
      </c>
      <c r="Q4" s="1" t="s">
        <v>10</v>
      </c>
      <c r="R4" s="1" t="s">
        <v>11</v>
      </c>
      <c r="S4" s="1" t="s">
        <v>12</v>
      </c>
      <c r="T4" s="1">
        <v>0.99999999740484435</v>
      </c>
    </row>
    <row r="5" spans="1:22" x14ac:dyDescent="0.2">
      <c r="C5" t="s">
        <v>12</v>
      </c>
      <c r="D5" t="s">
        <v>4</v>
      </c>
      <c r="E5">
        <v>800</v>
      </c>
      <c r="F5">
        <v>194</v>
      </c>
      <c r="G5">
        <v>369</v>
      </c>
      <c r="I5" t="s">
        <v>4</v>
      </c>
      <c r="J5">
        <v>700</v>
      </c>
      <c r="K5">
        <v>218</v>
      </c>
      <c r="L5">
        <v>2550</v>
      </c>
      <c r="N5">
        <f t="shared" ref="N5:N27" si="0">G5/L5</f>
        <v>0.14470588235294118</v>
      </c>
      <c r="O5">
        <f t="shared" ref="O5:O27" si="1">N5/0.136966825</f>
        <v>1.0565031521533861</v>
      </c>
      <c r="Q5" s="1"/>
      <c r="R5" s="1"/>
      <c r="S5" s="1" t="s">
        <v>12</v>
      </c>
      <c r="T5" s="1">
        <v>1.0565031521533861</v>
      </c>
    </row>
    <row r="6" spans="1:22" x14ac:dyDescent="0.2">
      <c r="C6" t="s">
        <v>12</v>
      </c>
      <c r="D6" t="s">
        <v>4</v>
      </c>
      <c r="E6">
        <v>800</v>
      </c>
      <c r="F6">
        <v>195</v>
      </c>
      <c r="G6">
        <v>326</v>
      </c>
      <c r="I6" t="s">
        <v>4</v>
      </c>
      <c r="J6">
        <v>700</v>
      </c>
      <c r="K6">
        <v>219</v>
      </c>
      <c r="L6">
        <v>2370</v>
      </c>
      <c r="N6">
        <f t="shared" si="0"/>
        <v>0.13755274261603376</v>
      </c>
      <c r="O6">
        <f t="shared" si="1"/>
        <v>1.0042778068049236</v>
      </c>
      <c r="Q6" s="1"/>
      <c r="R6" s="1"/>
      <c r="S6" s="1" t="s">
        <v>12</v>
      </c>
      <c r="T6" s="1">
        <v>1.0042778068049236</v>
      </c>
    </row>
    <row r="7" spans="1:22" x14ac:dyDescent="0.2">
      <c r="C7" t="s">
        <v>13</v>
      </c>
      <c r="D7" t="s">
        <v>4</v>
      </c>
      <c r="E7">
        <v>800</v>
      </c>
      <c r="F7">
        <v>196</v>
      </c>
      <c r="G7">
        <v>140</v>
      </c>
      <c r="I7" t="s">
        <v>4</v>
      </c>
      <c r="J7">
        <v>700</v>
      </c>
      <c r="K7">
        <v>220</v>
      </c>
      <c r="L7">
        <v>2440</v>
      </c>
      <c r="N7">
        <f t="shared" si="0"/>
        <v>5.737704918032787E-2</v>
      </c>
      <c r="O7">
        <f t="shared" si="1"/>
        <v>0.41891201887995783</v>
      </c>
      <c r="Q7" s="1"/>
      <c r="R7" s="1"/>
      <c r="S7" s="1" t="s">
        <v>13</v>
      </c>
      <c r="T7" s="1">
        <v>0.41891201887995783</v>
      </c>
    </row>
    <row r="8" spans="1:22" x14ac:dyDescent="0.2">
      <c r="B8" t="s">
        <v>14</v>
      </c>
      <c r="C8" t="s">
        <v>12</v>
      </c>
      <c r="D8" t="s">
        <v>4</v>
      </c>
      <c r="E8">
        <v>800</v>
      </c>
      <c r="F8">
        <v>197</v>
      </c>
      <c r="G8">
        <v>443</v>
      </c>
      <c r="I8" t="s">
        <v>4</v>
      </c>
      <c r="J8">
        <v>700</v>
      </c>
      <c r="K8">
        <v>221</v>
      </c>
      <c r="L8">
        <v>2530</v>
      </c>
      <c r="N8">
        <f t="shared" si="0"/>
        <v>0.175098814229249</v>
      </c>
      <c r="O8">
        <f t="shared" si="1"/>
        <v>1.2784031040308412</v>
      </c>
      <c r="Q8" s="1"/>
      <c r="R8" s="1" t="s">
        <v>14</v>
      </c>
      <c r="S8" s="1" t="s">
        <v>12</v>
      </c>
      <c r="T8" s="1">
        <v>1.2784031040308412</v>
      </c>
    </row>
    <row r="9" spans="1:22" x14ac:dyDescent="0.2">
      <c r="C9" t="s">
        <v>12</v>
      </c>
      <c r="D9" t="s">
        <v>4</v>
      </c>
      <c r="E9">
        <v>800</v>
      </c>
      <c r="F9">
        <v>198</v>
      </c>
      <c r="G9">
        <v>394</v>
      </c>
      <c r="I9" t="s">
        <v>4</v>
      </c>
      <c r="J9">
        <v>700</v>
      </c>
      <c r="K9">
        <v>222</v>
      </c>
      <c r="L9">
        <v>2180</v>
      </c>
      <c r="N9">
        <f t="shared" si="0"/>
        <v>0.18073394495412845</v>
      </c>
      <c r="O9">
        <f t="shared" si="1"/>
        <v>1.3195454078323599</v>
      </c>
      <c r="Q9" s="1"/>
      <c r="R9" s="1"/>
      <c r="S9" s="1" t="s">
        <v>12</v>
      </c>
      <c r="T9" s="1">
        <v>1.3195454078323599</v>
      </c>
    </row>
    <row r="10" spans="1:22" x14ac:dyDescent="0.2">
      <c r="C10" t="s">
        <v>12</v>
      </c>
      <c r="D10" t="s">
        <v>4</v>
      </c>
      <c r="E10">
        <v>800</v>
      </c>
      <c r="F10">
        <v>199</v>
      </c>
      <c r="G10">
        <v>384</v>
      </c>
      <c r="I10" t="s">
        <v>4</v>
      </c>
      <c r="J10">
        <v>700</v>
      </c>
      <c r="K10">
        <v>223</v>
      </c>
      <c r="L10">
        <v>2230</v>
      </c>
      <c r="N10">
        <f t="shared" si="0"/>
        <v>0.17219730941704037</v>
      </c>
      <c r="O10">
        <f t="shared" si="1"/>
        <v>1.2572191070139822</v>
      </c>
      <c r="Q10" s="1"/>
      <c r="R10" s="1"/>
      <c r="S10" s="1" t="s">
        <v>12</v>
      </c>
      <c r="T10" s="1">
        <v>1.2572191070139822</v>
      </c>
    </row>
    <row r="11" spans="1:22" x14ac:dyDescent="0.2">
      <c r="C11" t="s">
        <v>13</v>
      </c>
      <c r="D11" t="s">
        <v>4</v>
      </c>
      <c r="E11">
        <v>800</v>
      </c>
      <c r="F11">
        <v>200</v>
      </c>
      <c r="G11">
        <v>134</v>
      </c>
      <c r="I11" t="s">
        <v>4</v>
      </c>
      <c r="J11">
        <v>700</v>
      </c>
      <c r="K11">
        <v>224</v>
      </c>
      <c r="L11">
        <v>2290</v>
      </c>
      <c r="N11">
        <f t="shared" si="0"/>
        <v>5.8515283842794759E-2</v>
      </c>
      <c r="O11">
        <f t="shared" si="1"/>
        <v>0.4272223134528727</v>
      </c>
      <c r="Q11" s="1"/>
      <c r="R11" s="1"/>
      <c r="S11" s="1" t="s">
        <v>13</v>
      </c>
      <c r="T11" s="1">
        <v>0.4272223134528727</v>
      </c>
    </row>
    <row r="12" spans="1:22" x14ac:dyDescent="0.2">
      <c r="B12" t="s">
        <v>15</v>
      </c>
      <c r="C12" t="s">
        <v>12</v>
      </c>
      <c r="D12" t="s">
        <v>4</v>
      </c>
      <c r="E12">
        <v>800</v>
      </c>
      <c r="F12">
        <v>201</v>
      </c>
      <c r="G12">
        <v>297</v>
      </c>
      <c r="I12" t="s">
        <v>4</v>
      </c>
      <c r="J12">
        <v>700</v>
      </c>
      <c r="K12">
        <v>225</v>
      </c>
      <c r="L12">
        <v>1890</v>
      </c>
      <c r="N12">
        <f t="shared" si="0"/>
        <v>0.15714285714285714</v>
      </c>
      <c r="O12">
        <f t="shared" si="1"/>
        <v>1.1473059782385782</v>
      </c>
      <c r="Q12" s="1"/>
      <c r="R12" s="1" t="s">
        <v>15</v>
      </c>
      <c r="S12" s="1" t="s">
        <v>12</v>
      </c>
      <c r="T12" s="1">
        <v>1.1473059782385782</v>
      </c>
    </row>
    <row r="13" spans="1:22" x14ac:dyDescent="0.2">
      <c r="C13" t="s">
        <v>12</v>
      </c>
      <c r="D13" t="s">
        <v>4</v>
      </c>
      <c r="E13">
        <v>800</v>
      </c>
      <c r="F13">
        <v>202</v>
      </c>
      <c r="G13">
        <v>365</v>
      </c>
      <c r="I13" t="s">
        <v>4</v>
      </c>
      <c r="J13">
        <v>700</v>
      </c>
      <c r="K13">
        <v>226</v>
      </c>
      <c r="L13">
        <v>2060</v>
      </c>
      <c r="N13">
        <f t="shared" si="0"/>
        <v>0.17718446601941748</v>
      </c>
      <c r="O13">
        <f t="shared" si="1"/>
        <v>1.293630527096014</v>
      </c>
      <c r="Q13" s="1"/>
      <c r="R13" s="1"/>
      <c r="S13" s="1" t="s">
        <v>12</v>
      </c>
      <c r="T13" s="1">
        <v>1.293630527096014</v>
      </c>
    </row>
    <row r="14" spans="1:22" x14ac:dyDescent="0.2">
      <c r="C14" t="s">
        <v>12</v>
      </c>
      <c r="D14" t="s">
        <v>4</v>
      </c>
      <c r="E14">
        <v>800</v>
      </c>
      <c r="F14">
        <v>203</v>
      </c>
      <c r="G14">
        <v>393</v>
      </c>
      <c r="I14" t="s">
        <v>4</v>
      </c>
      <c r="J14">
        <v>700</v>
      </c>
      <c r="K14">
        <v>227</v>
      </c>
      <c r="L14">
        <v>2250</v>
      </c>
      <c r="N14">
        <f t="shared" si="0"/>
        <v>0.17466666666666666</v>
      </c>
      <c r="O14">
        <f t="shared" si="1"/>
        <v>1.2752479782360924</v>
      </c>
      <c r="Q14" s="1"/>
      <c r="R14" s="1"/>
      <c r="S14" s="1" t="s">
        <v>12</v>
      </c>
      <c r="T14" s="1">
        <v>1.2752479782360924</v>
      </c>
    </row>
    <row r="15" spans="1:22" x14ac:dyDescent="0.2">
      <c r="C15" t="s">
        <v>13</v>
      </c>
      <c r="D15" t="s">
        <v>4</v>
      </c>
      <c r="E15">
        <v>800</v>
      </c>
      <c r="F15">
        <v>204</v>
      </c>
      <c r="G15">
        <v>81.2</v>
      </c>
      <c r="I15" t="s">
        <v>4</v>
      </c>
      <c r="J15">
        <v>700</v>
      </c>
      <c r="K15">
        <v>228</v>
      </c>
      <c r="L15">
        <v>1670</v>
      </c>
      <c r="N15">
        <f t="shared" si="0"/>
        <v>4.8622754491017967E-2</v>
      </c>
      <c r="O15">
        <f t="shared" si="1"/>
        <v>0.35499658031072834</v>
      </c>
      <c r="Q15" s="1"/>
      <c r="R15" s="1"/>
      <c r="S15" s="1" t="s">
        <v>13</v>
      </c>
      <c r="T15" s="1">
        <v>0.35499658031072834</v>
      </c>
    </row>
    <row r="16" spans="1:22" x14ac:dyDescent="0.2">
      <c r="A16" t="s">
        <v>16</v>
      </c>
      <c r="B16" t="s">
        <v>11</v>
      </c>
      <c r="C16" t="s">
        <v>12</v>
      </c>
      <c r="D16" t="s">
        <v>4</v>
      </c>
      <c r="E16">
        <v>800</v>
      </c>
      <c r="F16">
        <v>205</v>
      </c>
      <c r="G16">
        <v>996</v>
      </c>
      <c r="I16" t="s">
        <v>4</v>
      </c>
      <c r="J16">
        <v>700</v>
      </c>
      <c r="K16">
        <v>229</v>
      </c>
      <c r="L16">
        <v>1910</v>
      </c>
      <c r="N16">
        <f t="shared" si="0"/>
        <v>0.52146596858638739</v>
      </c>
      <c r="O16">
        <f t="shared" si="1"/>
        <v>3.8072428749544822</v>
      </c>
      <c r="Q16" s="1" t="s">
        <v>16</v>
      </c>
      <c r="R16" s="1" t="s">
        <v>11</v>
      </c>
      <c r="S16" s="1" t="s">
        <v>12</v>
      </c>
      <c r="T16" s="1">
        <v>3.8072428749544822</v>
      </c>
      <c r="V16" s="1">
        <f>T16/3.80724287</f>
        <v>1.0000000013013308</v>
      </c>
    </row>
    <row r="17" spans="2:22" x14ac:dyDescent="0.2">
      <c r="C17" t="s">
        <v>12</v>
      </c>
      <c r="D17" t="s">
        <v>4</v>
      </c>
      <c r="E17">
        <v>800</v>
      </c>
      <c r="F17">
        <v>206</v>
      </c>
      <c r="G17">
        <v>1110</v>
      </c>
      <c r="I17" t="s">
        <v>4</v>
      </c>
      <c r="J17">
        <v>700</v>
      </c>
      <c r="K17">
        <v>230</v>
      </c>
      <c r="L17">
        <v>2060</v>
      </c>
      <c r="N17">
        <f t="shared" si="0"/>
        <v>0.53883495145631066</v>
      </c>
      <c r="O17">
        <f t="shared" si="1"/>
        <v>3.9340544796618504</v>
      </c>
      <c r="Q17" s="1"/>
      <c r="R17" s="1"/>
      <c r="S17" s="1" t="s">
        <v>12</v>
      </c>
      <c r="T17" s="1">
        <v>3.9340544796618504</v>
      </c>
      <c r="V17" s="1">
        <f t="shared" ref="V17:V27" si="2">T17/3.80724287</f>
        <v>1.033307990583183</v>
      </c>
    </row>
    <row r="18" spans="2:22" x14ac:dyDescent="0.2">
      <c r="C18" t="s">
        <v>12</v>
      </c>
      <c r="D18" t="s">
        <v>4</v>
      </c>
      <c r="E18">
        <v>800</v>
      </c>
      <c r="F18">
        <v>207</v>
      </c>
      <c r="G18">
        <v>925</v>
      </c>
      <c r="I18" t="s">
        <v>4</v>
      </c>
      <c r="J18">
        <v>700</v>
      </c>
      <c r="K18">
        <v>231</v>
      </c>
      <c r="L18">
        <v>1750</v>
      </c>
      <c r="N18">
        <f t="shared" si="0"/>
        <v>0.52857142857142858</v>
      </c>
      <c r="O18">
        <f t="shared" si="1"/>
        <v>3.8591201086206723</v>
      </c>
      <c r="Q18" s="1"/>
      <c r="R18" s="1"/>
      <c r="S18" s="1" t="s">
        <v>12</v>
      </c>
      <c r="T18" s="1">
        <v>3.8591201086206723</v>
      </c>
      <c r="V18" s="1">
        <f t="shared" si="2"/>
        <v>1.0136259336196938</v>
      </c>
    </row>
    <row r="19" spans="2:22" x14ac:dyDescent="0.2">
      <c r="C19" t="s">
        <v>13</v>
      </c>
      <c r="D19" t="s">
        <v>4</v>
      </c>
      <c r="E19">
        <v>800</v>
      </c>
      <c r="F19">
        <v>208</v>
      </c>
      <c r="G19">
        <v>175</v>
      </c>
      <c r="I19" t="s">
        <v>4</v>
      </c>
      <c r="J19">
        <v>700</v>
      </c>
      <c r="K19">
        <v>232</v>
      </c>
      <c r="L19">
        <v>1930</v>
      </c>
      <c r="N19">
        <f t="shared" si="0"/>
        <v>9.0673575129533682E-2</v>
      </c>
      <c r="O19">
        <f t="shared" si="1"/>
        <v>0.6620112215460473</v>
      </c>
      <c r="Q19" s="1"/>
      <c r="R19" s="1"/>
      <c r="S19" s="1" t="s">
        <v>13</v>
      </c>
      <c r="T19" s="1">
        <v>0.6620112215460473</v>
      </c>
      <c r="V19" s="1">
        <f t="shared" si="2"/>
        <v>0.17388205695058465</v>
      </c>
    </row>
    <row r="20" spans="2:22" x14ac:dyDescent="0.2">
      <c r="B20" t="s">
        <v>14</v>
      </c>
      <c r="C20" t="s">
        <v>12</v>
      </c>
      <c r="D20" t="s">
        <v>4</v>
      </c>
      <c r="E20">
        <v>800</v>
      </c>
      <c r="F20">
        <v>209</v>
      </c>
      <c r="G20">
        <v>914</v>
      </c>
      <c r="I20" t="s">
        <v>4</v>
      </c>
      <c r="J20">
        <v>700</v>
      </c>
      <c r="K20">
        <v>233</v>
      </c>
      <c r="L20">
        <v>1720</v>
      </c>
      <c r="N20">
        <f t="shared" si="0"/>
        <v>0.53139534883720929</v>
      </c>
      <c r="O20">
        <f t="shared" si="1"/>
        <v>3.8797376579124863</v>
      </c>
      <c r="Q20" s="1"/>
      <c r="R20" s="1" t="s">
        <v>14</v>
      </c>
      <c r="S20" s="1" t="s">
        <v>12</v>
      </c>
      <c r="T20" s="1">
        <v>3.8797376579124863</v>
      </c>
      <c r="V20" s="1">
        <f t="shared" si="2"/>
        <v>1.0190412827307984</v>
      </c>
    </row>
    <row r="21" spans="2:22" x14ac:dyDescent="0.2">
      <c r="C21" t="s">
        <v>12</v>
      </c>
      <c r="D21" t="s">
        <v>4</v>
      </c>
      <c r="E21">
        <v>800</v>
      </c>
      <c r="F21">
        <v>210</v>
      </c>
      <c r="G21">
        <v>1000</v>
      </c>
      <c r="I21" t="s">
        <v>4</v>
      </c>
      <c r="J21">
        <v>700</v>
      </c>
      <c r="K21">
        <v>234</v>
      </c>
      <c r="L21">
        <v>1830</v>
      </c>
      <c r="N21">
        <f t="shared" si="0"/>
        <v>0.54644808743169404</v>
      </c>
      <c r="O21">
        <f t="shared" si="1"/>
        <v>3.9896382750472172</v>
      </c>
      <c r="Q21" s="1"/>
      <c r="R21" s="1"/>
      <c r="S21" s="1" t="s">
        <v>12</v>
      </c>
      <c r="T21" s="1">
        <v>3.9896382750472172</v>
      </c>
      <c r="V21" s="1">
        <f t="shared" si="2"/>
        <v>1.0479074782658184</v>
      </c>
    </row>
    <row r="22" spans="2:22" x14ac:dyDescent="0.2">
      <c r="C22" t="s">
        <v>12</v>
      </c>
      <c r="D22" t="s">
        <v>4</v>
      </c>
      <c r="E22">
        <v>800</v>
      </c>
      <c r="F22">
        <v>211</v>
      </c>
      <c r="G22">
        <v>903</v>
      </c>
      <c r="I22" t="s">
        <v>4</v>
      </c>
      <c r="J22">
        <v>700</v>
      </c>
      <c r="K22">
        <v>235</v>
      </c>
      <c r="L22">
        <v>1690</v>
      </c>
      <c r="N22">
        <f t="shared" si="0"/>
        <v>0.53431952662721893</v>
      </c>
      <c r="O22">
        <f t="shared" si="1"/>
        <v>3.901087191202826</v>
      </c>
      <c r="Q22" s="1"/>
      <c r="R22" s="1"/>
      <c r="S22" s="1" t="s">
        <v>12</v>
      </c>
      <c r="T22" s="1">
        <v>3.901087191202826</v>
      </c>
      <c r="V22" s="1">
        <f t="shared" si="2"/>
        <v>1.02464889275709</v>
      </c>
    </row>
    <row r="23" spans="2:22" x14ac:dyDescent="0.2">
      <c r="C23" t="s">
        <v>13</v>
      </c>
      <c r="D23" t="s">
        <v>4</v>
      </c>
      <c r="E23">
        <v>800</v>
      </c>
      <c r="F23">
        <v>212</v>
      </c>
      <c r="G23">
        <v>112</v>
      </c>
      <c r="I23" t="s">
        <v>4</v>
      </c>
      <c r="J23">
        <v>700</v>
      </c>
      <c r="K23">
        <v>236</v>
      </c>
      <c r="L23">
        <v>1600</v>
      </c>
      <c r="N23">
        <f t="shared" si="0"/>
        <v>7.0000000000000007E-2</v>
      </c>
      <c r="O23">
        <f t="shared" si="1"/>
        <v>0.51107266303354859</v>
      </c>
      <c r="Q23" s="1"/>
      <c r="R23" s="1"/>
      <c r="S23" s="1" t="s">
        <v>13</v>
      </c>
      <c r="T23" s="1">
        <v>0.51107266303354859</v>
      </c>
      <c r="V23" s="1">
        <f t="shared" si="2"/>
        <v>0.13423694796585137</v>
      </c>
    </row>
    <row r="24" spans="2:22" x14ac:dyDescent="0.2">
      <c r="B24" t="s">
        <v>15</v>
      </c>
      <c r="C24" t="s">
        <v>12</v>
      </c>
      <c r="D24" t="s">
        <v>4</v>
      </c>
      <c r="E24">
        <v>800</v>
      </c>
      <c r="F24">
        <v>213</v>
      </c>
      <c r="G24">
        <v>1070</v>
      </c>
      <c r="I24" t="s">
        <v>4</v>
      </c>
      <c r="J24">
        <v>700</v>
      </c>
      <c r="K24">
        <v>237</v>
      </c>
      <c r="L24">
        <v>1990</v>
      </c>
      <c r="N24">
        <f t="shared" si="0"/>
        <v>0.53768844221105527</v>
      </c>
      <c r="O24">
        <f t="shared" si="1"/>
        <v>3.925683772045204</v>
      </c>
      <c r="Q24" s="1"/>
      <c r="R24" s="1" t="s">
        <v>15</v>
      </c>
      <c r="S24" s="1" t="s">
        <v>12</v>
      </c>
      <c r="T24" s="1">
        <v>3.925683772045204</v>
      </c>
      <c r="V24" s="1">
        <f t="shared" si="2"/>
        <v>1.0311093634132156</v>
      </c>
    </row>
    <row r="25" spans="2:22" x14ac:dyDescent="0.2">
      <c r="C25" t="s">
        <v>12</v>
      </c>
      <c r="D25" t="s">
        <v>4</v>
      </c>
      <c r="E25">
        <v>800</v>
      </c>
      <c r="F25">
        <v>214</v>
      </c>
      <c r="G25">
        <v>1020</v>
      </c>
      <c r="I25" t="s">
        <v>4</v>
      </c>
      <c r="J25">
        <v>700</v>
      </c>
      <c r="K25">
        <v>238</v>
      </c>
      <c r="L25">
        <v>1840</v>
      </c>
      <c r="N25">
        <f t="shared" si="0"/>
        <v>0.55434782608695654</v>
      </c>
      <c r="O25">
        <f t="shared" si="1"/>
        <v>4.0473145675017044</v>
      </c>
      <c r="Q25" s="1"/>
      <c r="R25" s="1"/>
      <c r="S25" s="1" t="s">
        <v>12</v>
      </c>
      <c r="T25" s="1">
        <v>4.0473145675017044</v>
      </c>
      <c r="V25" s="1">
        <f t="shared" si="2"/>
        <v>1.0630565755059656</v>
      </c>
    </row>
    <row r="26" spans="2:22" x14ac:dyDescent="0.2">
      <c r="C26" t="s">
        <v>12</v>
      </c>
      <c r="D26" t="s">
        <v>4</v>
      </c>
      <c r="E26">
        <v>800</v>
      </c>
      <c r="F26">
        <v>215</v>
      </c>
      <c r="G26">
        <v>696</v>
      </c>
      <c r="I26" t="s">
        <v>4</v>
      </c>
      <c r="J26">
        <v>700</v>
      </c>
      <c r="K26">
        <v>239</v>
      </c>
      <c r="L26">
        <v>1330</v>
      </c>
      <c r="N26">
        <f t="shared" si="0"/>
        <v>0.52330827067669172</v>
      </c>
      <c r="O26">
        <f t="shared" si="1"/>
        <v>3.8206935926031123</v>
      </c>
      <c r="Q26" s="1"/>
      <c r="R26" s="1"/>
      <c r="S26" s="1" t="s">
        <v>12</v>
      </c>
      <c r="T26" s="1">
        <v>3.8206935926031123</v>
      </c>
      <c r="V26" s="1">
        <f t="shared" si="2"/>
        <v>1.0035329300132387</v>
      </c>
    </row>
    <row r="27" spans="2:22" x14ac:dyDescent="0.2">
      <c r="C27" t="s">
        <v>13</v>
      </c>
      <c r="D27" t="s">
        <v>4</v>
      </c>
      <c r="E27">
        <v>800</v>
      </c>
      <c r="F27">
        <v>216</v>
      </c>
      <c r="G27">
        <v>85.8</v>
      </c>
      <c r="I27" t="s">
        <v>4</v>
      </c>
      <c r="J27">
        <v>700</v>
      </c>
      <c r="K27">
        <v>240</v>
      </c>
      <c r="L27">
        <v>1670</v>
      </c>
      <c r="N27">
        <f t="shared" si="0"/>
        <v>5.1377245508982032E-2</v>
      </c>
      <c r="O27">
        <f t="shared" si="1"/>
        <v>0.37510722402291241</v>
      </c>
      <c r="Q27" s="1"/>
      <c r="R27" s="1"/>
      <c r="S27" s="1" t="s">
        <v>13</v>
      </c>
      <c r="T27" s="1">
        <v>0.37510722402291241</v>
      </c>
      <c r="V27" s="1">
        <f t="shared" si="2"/>
        <v>9.8524637600257009E-2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3AB9B-80AF-254B-9F89-E09AC30062AC}">
  <dimension ref="A2:AO56"/>
  <sheetViews>
    <sheetView tabSelected="1" topLeftCell="W1" workbookViewId="0">
      <selection activeCell="AM22" sqref="AM22"/>
    </sheetView>
  </sheetViews>
  <sheetFormatPr baseColWidth="10" defaultRowHeight="16" x14ac:dyDescent="0.2"/>
  <cols>
    <col min="1" max="1" width="15.6640625" customWidth="1"/>
    <col min="19" max="19" width="14.6640625" customWidth="1"/>
    <col min="22" max="22" width="12.5" customWidth="1"/>
    <col min="31" max="32" width="11.33203125" customWidth="1"/>
  </cols>
  <sheetData>
    <row r="2" spans="1:41" x14ac:dyDescent="0.2">
      <c r="A2" t="s">
        <v>17</v>
      </c>
      <c r="G2" t="s">
        <v>5</v>
      </c>
      <c r="L2" t="s">
        <v>6</v>
      </c>
      <c r="Q2" t="s">
        <v>7</v>
      </c>
      <c r="S2" t="s">
        <v>20</v>
      </c>
      <c r="T2" t="s">
        <v>22</v>
      </c>
      <c r="V2" t="s">
        <v>21</v>
      </c>
      <c r="W2" t="s">
        <v>22</v>
      </c>
      <c r="AC2" t="s">
        <v>20</v>
      </c>
      <c r="AE2" s="1" t="s">
        <v>20</v>
      </c>
      <c r="AF2" s="1" t="s">
        <v>32</v>
      </c>
      <c r="AH2" t="s">
        <v>21</v>
      </c>
      <c r="AJ2" s="1" t="s">
        <v>21</v>
      </c>
      <c r="AK2" s="1" t="s">
        <v>32</v>
      </c>
      <c r="AM2" s="3"/>
      <c r="AO2" s="3"/>
    </row>
    <row r="3" spans="1:41" x14ac:dyDescent="0.2">
      <c r="A3" t="s">
        <v>19</v>
      </c>
      <c r="B3" t="s">
        <v>8</v>
      </c>
      <c r="C3" t="s">
        <v>9</v>
      </c>
      <c r="D3" t="s">
        <v>0</v>
      </c>
      <c r="E3" t="s">
        <v>1</v>
      </c>
      <c r="F3" t="s">
        <v>2</v>
      </c>
      <c r="G3" t="s">
        <v>3</v>
      </c>
      <c r="Z3" s="1" t="s">
        <v>19</v>
      </c>
      <c r="AA3" s="1" t="s">
        <v>8</v>
      </c>
      <c r="AB3" s="1" t="s">
        <v>9</v>
      </c>
      <c r="AC3" t="s">
        <v>17</v>
      </c>
      <c r="AD3" t="s">
        <v>18</v>
      </c>
      <c r="AE3" t="s">
        <v>23</v>
      </c>
      <c r="AH3" t="s">
        <v>17</v>
      </c>
      <c r="AI3" t="s">
        <v>18</v>
      </c>
      <c r="AJ3" t="s">
        <v>23</v>
      </c>
    </row>
    <row r="4" spans="1:41" x14ac:dyDescent="0.2">
      <c r="A4" t="s">
        <v>10</v>
      </c>
      <c r="B4" t="s">
        <v>11</v>
      </c>
      <c r="C4" t="s">
        <v>12</v>
      </c>
      <c r="D4" t="s">
        <v>4</v>
      </c>
      <c r="E4">
        <v>800</v>
      </c>
      <c r="F4">
        <v>25</v>
      </c>
      <c r="G4">
        <v>1450</v>
      </c>
      <c r="I4" t="s">
        <v>4</v>
      </c>
      <c r="J4">
        <v>800</v>
      </c>
      <c r="K4">
        <v>1</v>
      </c>
      <c r="L4">
        <v>2140</v>
      </c>
      <c r="N4" t="s">
        <v>4</v>
      </c>
      <c r="O4">
        <v>700</v>
      </c>
      <c r="P4">
        <v>49</v>
      </c>
      <c r="Q4">
        <v>3460</v>
      </c>
      <c r="S4">
        <f>G4/L4</f>
        <v>0.67757009345794394</v>
      </c>
      <c r="T4">
        <f>S4/0.677570093</f>
        <v>1.000000000675862</v>
      </c>
      <c r="V4">
        <f>G4/Q4</f>
        <v>0.41907514450867051</v>
      </c>
      <c r="W4">
        <f>V4/0.419075145</f>
        <v>0.99999999882758617</v>
      </c>
      <c r="Z4" s="1" t="s">
        <v>10</v>
      </c>
      <c r="AA4" s="1" t="s">
        <v>11</v>
      </c>
      <c r="AB4" s="1" t="s">
        <v>12</v>
      </c>
      <c r="AC4">
        <v>1.000000000675862</v>
      </c>
      <c r="AD4">
        <v>1.0000000005732483</v>
      </c>
      <c r="AE4" s="1">
        <f>AVERAGE(AC4:AD4)</f>
        <v>1.0000000006245551</v>
      </c>
      <c r="AF4" s="1"/>
      <c r="AH4">
        <v>0.99999999882758617</v>
      </c>
      <c r="AI4">
        <v>0.99999999887898094</v>
      </c>
      <c r="AJ4" s="1">
        <f>AVERAGE(AH4:AI4)</f>
        <v>0.9999999988532835</v>
      </c>
      <c r="AK4" s="1"/>
    </row>
    <row r="5" spans="1:41" x14ac:dyDescent="0.2">
      <c r="C5" t="s">
        <v>12</v>
      </c>
      <c r="D5" t="s">
        <v>4</v>
      </c>
      <c r="E5">
        <v>800</v>
      </c>
      <c r="F5">
        <v>26</v>
      </c>
      <c r="G5">
        <v>1520</v>
      </c>
      <c r="I5" t="s">
        <v>4</v>
      </c>
      <c r="J5">
        <v>800</v>
      </c>
      <c r="K5">
        <v>2</v>
      </c>
      <c r="L5">
        <v>2000</v>
      </c>
      <c r="N5" t="s">
        <v>4</v>
      </c>
      <c r="O5">
        <v>700</v>
      </c>
      <c r="P5">
        <v>50</v>
      </c>
      <c r="Q5">
        <v>3850</v>
      </c>
      <c r="S5">
        <f t="shared" ref="S5:S27" si="0">G5/L5</f>
        <v>0.76</v>
      </c>
      <c r="T5">
        <f t="shared" ref="T5:T27" si="1">S5/0.677570093</f>
        <v>1.1216551731718771</v>
      </c>
      <c r="V5">
        <f t="shared" ref="V5:V27" si="2">G5/Q5</f>
        <v>0.39480519480519483</v>
      </c>
      <c r="W5">
        <f t="shared" ref="W5:W27" si="3">V5/0.419075145</f>
        <v>0.94208687753408726</v>
      </c>
      <c r="Z5" s="1"/>
      <c r="AA5" s="1"/>
      <c r="AB5" s="1" t="s">
        <v>12</v>
      </c>
      <c r="AC5">
        <v>1.1216551731718771</v>
      </c>
      <c r="AD5">
        <v>0.9828872917801903</v>
      </c>
      <c r="AE5" s="1">
        <f t="shared" ref="AE5:AE27" si="4">AVERAGE(AC5:AD5)</f>
        <v>1.0522712324760337</v>
      </c>
      <c r="AF5" s="1"/>
      <c r="AH5">
        <v>0.94208687753408726</v>
      </c>
      <c r="AI5">
        <v>0.92466301185041477</v>
      </c>
      <c r="AJ5" s="1">
        <f t="shared" ref="AJ5:AJ27" si="5">AVERAGE(AH5:AI5)</f>
        <v>0.93337494469225102</v>
      </c>
      <c r="AK5" s="1"/>
    </row>
    <row r="6" spans="1:41" x14ac:dyDescent="0.2">
      <c r="C6" t="s">
        <v>12</v>
      </c>
      <c r="D6" t="s">
        <v>4</v>
      </c>
      <c r="E6">
        <v>800</v>
      </c>
      <c r="F6">
        <v>27</v>
      </c>
      <c r="G6">
        <v>1520</v>
      </c>
      <c r="I6" t="s">
        <v>4</v>
      </c>
      <c r="J6">
        <v>800</v>
      </c>
      <c r="K6">
        <v>3</v>
      </c>
      <c r="L6">
        <v>1830</v>
      </c>
      <c r="N6" t="s">
        <v>4</v>
      </c>
      <c r="O6">
        <v>700</v>
      </c>
      <c r="P6">
        <v>51</v>
      </c>
      <c r="Q6">
        <v>3590</v>
      </c>
      <c r="S6">
        <f t="shared" si="0"/>
        <v>0.8306010928961749</v>
      </c>
      <c r="T6">
        <f t="shared" si="1"/>
        <v>1.2258526482752756</v>
      </c>
      <c r="V6">
        <f t="shared" si="2"/>
        <v>0.42339832869080779</v>
      </c>
      <c r="W6">
        <f t="shared" si="3"/>
        <v>1.010316010725971</v>
      </c>
      <c r="Z6" s="1"/>
      <c r="AA6" s="1"/>
      <c r="AB6" s="1" t="s">
        <v>12</v>
      </c>
      <c r="AC6">
        <v>1.2258526482752756</v>
      </c>
      <c r="AD6">
        <v>1.2431177811293268</v>
      </c>
      <c r="AE6" s="1">
        <f t="shared" si="4"/>
        <v>1.2344852147023011</v>
      </c>
      <c r="AF6" s="1"/>
      <c r="AH6">
        <v>1.010316010725971</v>
      </c>
      <c r="AI6">
        <v>1.0324668606088097</v>
      </c>
      <c r="AJ6" s="1">
        <f t="shared" si="5"/>
        <v>1.0213914356673903</v>
      </c>
      <c r="AK6" s="1"/>
    </row>
    <row r="7" spans="1:41" x14ac:dyDescent="0.2">
      <c r="C7" t="s">
        <v>13</v>
      </c>
      <c r="D7" t="s">
        <v>4</v>
      </c>
      <c r="E7">
        <v>800</v>
      </c>
      <c r="F7">
        <v>28</v>
      </c>
      <c r="G7">
        <v>1320</v>
      </c>
      <c r="I7" t="s">
        <v>4</v>
      </c>
      <c r="J7">
        <v>800</v>
      </c>
      <c r="K7">
        <v>4</v>
      </c>
      <c r="L7">
        <v>1820</v>
      </c>
      <c r="N7" t="s">
        <v>4</v>
      </c>
      <c r="O7">
        <v>700</v>
      </c>
      <c r="P7">
        <v>52</v>
      </c>
      <c r="Q7">
        <v>3190</v>
      </c>
      <c r="S7">
        <f t="shared" si="0"/>
        <v>0.72527472527472525</v>
      </c>
      <c r="T7">
        <f t="shared" si="1"/>
        <v>1.0704054573357995</v>
      </c>
      <c r="V7">
        <f t="shared" si="2"/>
        <v>0.41379310344827586</v>
      </c>
      <c r="W7">
        <f t="shared" si="3"/>
        <v>0.98739595603618024</v>
      </c>
      <c r="Z7" s="1"/>
      <c r="AA7" s="1"/>
      <c r="AB7" s="1" t="s">
        <v>13</v>
      </c>
      <c r="AC7">
        <v>1.0704054573357995</v>
      </c>
      <c r="AD7">
        <v>1.1266351626210489</v>
      </c>
      <c r="AE7" s="1">
        <f t="shared" si="4"/>
        <v>1.0985203099784242</v>
      </c>
      <c r="AF7" s="1"/>
      <c r="AH7">
        <v>0.98739595603618024</v>
      </c>
      <c r="AI7">
        <v>1.0732202231360011</v>
      </c>
      <c r="AJ7" s="1">
        <f t="shared" si="5"/>
        <v>1.0303080895860908</v>
      </c>
      <c r="AK7" s="1"/>
    </row>
    <row r="8" spans="1:41" x14ac:dyDescent="0.2">
      <c r="B8" t="s">
        <v>14</v>
      </c>
      <c r="C8" t="s">
        <v>12</v>
      </c>
      <c r="D8" t="s">
        <v>4</v>
      </c>
      <c r="E8">
        <v>800</v>
      </c>
      <c r="F8">
        <v>29</v>
      </c>
      <c r="G8">
        <v>1390</v>
      </c>
      <c r="I8" t="s">
        <v>4</v>
      </c>
      <c r="J8">
        <v>800</v>
      </c>
      <c r="K8">
        <v>5</v>
      </c>
      <c r="L8">
        <v>2170</v>
      </c>
      <c r="N8" t="s">
        <v>4</v>
      </c>
      <c r="O8">
        <v>700</v>
      </c>
      <c r="P8">
        <v>53</v>
      </c>
      <c r="Q8">
        <v>3460</v>
      </c>
      <c r="S8">
        <f t="shared" si="0"/>
        <v>0.64055299539170507</v>
      </c>
      <c r="T8">
        <f t="shared" si="1"/>
        <v>0.94536786969979947</v>
      </c>
      <c r="V8">
        <f t="shared" si="2"/>
        <v>0.40173410404624277</v>
      </c>
      <c r="W8">
        <f t="shared" si="3"/>
        <v>0.95862068853127236</v>
      </c>
      <c r="Z8" s="1"/>
      <c r="AA8" s="1" t="s">
        <v>14</v>
      </c>
      <c r="AB8" s="1" t="s">
        <v>12</v>
      </c>
      <c r="AC8">
        <v>0.94536786969979947</v>
      </c>
      <c r="AD8">
        <v>0.96223839909573272</v>
      </c>
      <c r="AE8" s="1">
        <f t="shared" si="4"/>
        <v>0.95380313439776609</v>
      </c>
      <c r="AF8" s="1"/>
      <c r="AH8">
        <v>0.95862068853127236</v>
      </c>
      <c r="AI8">
        <v>0.98824795798428755</v>
      </c>
      <c r="AJ8" s="1">
        <f t="shared" si="5"/>
        <v>0.97343432325778001</v>
      </c>
      <c r="AK8" s="1"/>
    </row>
    <row r="9" spans="1:41" x14ac:dyDescent="0.2">
      <c r="C9" t="s">
        <v>12</v>
      </c>
      <c r="D9" t="s">
        <v>4</v>
      </c>
      <c r="E9">
        <v>800</v>
      </c>
      <c r="F9">
        <v>30</v>
      </c>
      <c r="G9">
        <v>1450</v>
      </c>
      <c r="I9" t="s">
        <v>4</v>
      </c>
      <c r="J9">
        <v>800</v>
      </c>
      <c r="K9">
        <v>6</v>
      </c>
      <c r="L9">
        <v>2080</v>
      </c>
      <c r="N9" t="s">
        <v>4</v>
      </c>
      <c r="O9">
        <v>700</v>
      </c>
      <c r="P9">
        <v>54</v>
      </c>
      <c r="Q9">
        <v>3360</v>
      </c>
      <c r="S9">
        <f t="shared" si="0"/>
        <v>0.69711538461538458</v>
      </c>
      <c r="T9">
        <f t="shared" si="1"/>
        <v>1.0288461545415117</v>
      </c>
      <c r="V9">
        <f t="shared" si="2"/>
        <v>0.43154761904761907</v>
      </c>
      <c r="W9">
        <f t="shared" si="3"/>
        <v>1.0297619035545977</v>
      </c>
      <c r="Z9" s="1"/>
      <c r="AA9" s="1"/>
      <c r="AB9" s="1" t="s">
        <v>12</v>
      </c>
      <c r="AC9">
        <v>1.0288461545415117</v>
      </c>
      <c r="AD9">
        <v>1.124678890041912</v>
      </c>
      <c r="AE9" s="1">
        <f t="shared" si="4"/>
        <v>1.0767625222917119</v>
      </c>
      <c r="AF9" s="1"/>
      <c r="AH9">
        <v>1.0297619035545977</v>
      </c>
      <c r="AI9">
        <v>1.0364420856192331</v>
      </c>
      <c r="AJ9" s="1">
        <f t="shared" si="5"/>
        <v>1.0331019945869153</v>
      </c>
      <c r="AK9" s="1"/>
    </row>
    <row r="10" spans="1:41" x14ac:dyDescent="0.2">
      <c r="C10" t="s">
        <v>12</v>
      </c>
      <c r="D10" t="s">
        <v>4</v>
      </c>
      <c r="E10">
        <v>800</v>
      </c>
      <c r="F10">
        <v>31</v>
      </c>
      <c r="G10">
        <v>1360</v>
      </c>
      <c r="I10" t="s">
        <v>4</v>
      </c>
      <c r="J10">
        <v>800</v>
      </c>
      <c r="K10">
        <v>7</v>
      </c>
      <c r="L10">
        <v>1810</v>
      </c>
      <c r="N10" t="s">
        <v>4</v>
      </c>
      <c r="O10">
        <v>700</v>
      </c>
      <c r="P10">
        <v>55</v>
      </c>
      <c r="Q10">
        <v>3160</v>
      </c>
      <c r="S10">
        <f t="shared" si="0"/>
        <v>0.75138121546961323</v>
      </c>
      <c r="T10">
        <f t="shared" si="1"/>
        <v>1.1089350359942955</v>
      </c>
      <c r="V10">
        <f t="shared" si="2"/>
        <v>0.43037974683544306</v>
      </c>
      <c r="W10">
        <f t="shared" si="3"/>
        <v>1.0269751188308796</v>
      </c>
      <c r="Z10" s="1"/>
      <c r="AA10" s="1"/>
      <c r="AB10" s="1" t="s">
        <v>12</v>
      </c>
      <c r="AC10">
        <v>1.1089350359942955</v>
      </c>
      <c r="AD10">
        <v>1.2443404197141603</v>
      </c>
      <c r="AE10" s="1">
        <f t="shared" si="4"/>
        <v>1.1766377278542279</v>
      </c>
      <c r="AF10" s="1"/>
      <c r="AH10">
        <v>1.0269751188308796</v>
      </c>
      <c r="AI10">
        <v>1.0705200102078549</v>
      </c>
      <c r="AJ10" s="1">
        <f t="shared" si="5"/>
        <v>1.0487475645193673</v>
      </c>
      <c r="AK10" s="1"/>
    </row>
    <row r="11" spans="1:41" x14ac:dyDescent="0.2">
      <c r="C11" t="s">
        <v>13</v>
      </c>
      <c r="D11" t="s">
        <v>4</v>
      </c>
      <c r="E11">
        <v>800</v>
      </c>
      <c r="F11">
        <v>32</v>
      </c>
      <c r="G11">
        <v>1410</v>
      </c>
      <c r="I11" t="s">
        <v>4</v>
      </c>
      <c r="J11">
        <v>800</v>
      </c>
      <c r="K11">
        <v>8</v>
      </c>
      <c r="L11">
        <v>1670</v>
      </c>
      <c r="N11" t="s">
        <v>4</v>
      </c>
      <c r="O11">
        <v>700</v>
      </c>
      <c r="P11">
        <v>56</v>
      </c>
      <c r="Q11">
        <v>3240</v>
      </c>
      <c r="S11">
        <f t="shared" si="0"/>
        <v>0.84431137724550898</v>
      </c>
      <c r="T11">
        <f t="shared" si="1"/>
        <v>1.2460871369148652</v>
      </c>
      <c r="V11">
        <f t="shared" si="2"/>
        <v>0.43518518518518517</v>
      </c>
      <c r="W11">
        <f t="shared" si="3"/>
        <v>1.0384418889485445</v>
      </c>
      <c r="Z11" s="1"/>
      <c r="AA11" s="1"/>
      <c r="AB11" s="1" t="s">
        <v>13</v>
      </c>
      <c r="AC11">
        <v>1.2460871369148652</v>
      </c>
      <c r="AD11">
        <v>1.1466830564922506</v>
      </c>
      <c r="AE11" s="1">
        <f t="shared" si="4"/>
        <v>1.1963850967035579</v>
      </c>
      <c r="AF11" s="1"/>
      <c r="AH11">
        <v>1.0384418889485445</v>
      </c>
      <c r="AI11">
        <v>1.025400965775531</v>
      </c>
      <c r="AJ11" s="1">
        <f t="shared" si="5"/>
        <v>1.0319214273620378</v>
      </c>
      <c r="AK11" s="1"/>
    </row>
    <row r="12" spans="1:41" x14ac:dyDescent="0.2">
      <c r="B12" t="s">
        <v>15</v>
      </c>
      <c r="C12" t="s">
        <v>12</v>
      </c>
      <c r="D12" t="s">
        <v>4</v>
      </c>
      <c r="E12">
        <v>800</v>
      </c>
      <c r="F12">
        <v>33</v>
      </c>
      <c r="G12">
        <v>1620</v>
      </c>
      <c r="I12" t="s">
        <v>4</v>
      </c>
      <c r="J12">
        <v>800</v>
      </c>
      <c r="K12">
        <v>9</v>
      </c>
      <c r="L12">
        <v>2050</v>
      </c>
      <c r="N12" t="s">
        <v>4</v>
      </c>
      <c r="O12">
        <v>700</v>
      </c>
      <c r="P12">
        <v>57</v>
      </c>
      <c r="Q12">
        <v>3320</v>
      </c>
      <c r="S12">
        <f t="shared" si="0"/>
        <v>0.79024390243902443</v>
      </c>
      <c r="T12">
        <f t="shared" si="1"/>
        <v>1.1662910016292947</v>
      </c>
      <c r="V12">
        <f t="shared" si="2"/>
        <v>0.48795180722891568</v>
      </c>
      <c r="W12">
        <f t="shared" si="3"/>
        <v>1.1643539662294113</v>
      </c>
      <c r="Z12" s="1"/>
      <c r="AA12" s="1" t="s">
        <v>15</v>
      </c>
      <c r="AB12" s="1" t="s">
        <v>12</v>
      </c>
      <c r="AC12">
        <v>1.1662910016292947</v>
      </c>
      <c r="AD12">
        <v>1.182100278319316</v>
      </c>
      <c r="AE12" s="1">
        <f t="shared" si="4"/>
        <v>1.1741956399743052</v>
      </c>
      <c r="AF12" s="1"/>
      <c r="AH12">
        <v>1.1643539662294113</v>
      </c>
      <c r="AI12">
        <v>1.1946382722609397</v>
      </c>
      <c r="AJ12" s="1">
        <f t="shared" si="5"/>
        <v>1.1794961192451754</v>
      </c>
      <c r="AK12" s="1"/>
    </row>
    <row r="13" spans="1:41" x14ac:dyDescent="0.2">
      <c r="C13" t="s">
        <v>12</v>
      </c>
      <c r="D13" t="s">
        <v>4</v>
      </c>
      <c r="E13">
        <v>800</v>
      </c>
      <c r="F13">
        <v>34</v>
      </c>
      <c r="G13">
        <v>1580</v>
      </c>
      <c r="I13" t="s">
        <v>4</v>
      </c>
      <c r="J13">
        <v>800</v>
      </c>
      <c r="K13">
        <v>10</v>
      </c>
      <c r="L13">
        <v>1960</v>
      </c>
      <c r="N13" t="s">
        <v>4</v>
      </c>
      <c r="O13">
        <v>700</v>
      </c>
      <c r="P13">
        <v>58</v>
      </c>
      <c r="Q13">
        <v>3420</v>
      </c>
      <c r="S13">
        <f t="shared" si="0"/>
        <v>0.80612244897959184</v>
      </c>
      <c r="T13">
        <f t="shared" si="1"/>
        <v>1.1897255461946603</v>
      </c>
      <c r="V13">
        <f t="shared" si="2"/>
        <v>0.46198830409356723</v>
      </c>
      <c r="W13">
        <f t="shared" si="3"/>
        <v>1.1023996760618366</v>
      </c>
      <c r="Z13" s="1"/>
      <c r="AA13" s="1"/>
      <c r="AB13" s="1" t="s">
        <v>12</v>
      </c>
      <c r="AC13">
        <v>1.1897255461946603</v>
      </c>
      <c r="AD13">
        <v>1.2949974959116102</v>
      </c>
      <c r="AE13" s="1">
        <f t="shared" si="4"/>
        <v>1.2423615210531351</v>
      </c>
      <c r="AF13" s="1"/>
      <c r="AH13">
        <v>1.1023996760618366</v>
      </c>
      <c r="AI13">
        <v>1.1840349739864344</v>
      </c>
      <c r="AJ13" s="1">
        <f t="shared" si="5"/>
        <v>1.1432173250241355</v>
      </c>
      <c r="AK13" s="1"/>
    </row>
    <row r="14" spans="1:41" x14ac:dyDescent="0.2">
      <c r="C14" t="s">
        <v>12</v>
      </c>
      <c r="D14" t="s">
        <v>4</v>
      </c>
      <c r="E14">
        <v>800</v>
      </c>
      <c r="F14">
        <v>35</v>
      </c>
      <c r="G14">
        <v>1590</v>
      </c>
      <c r="I14" t="s">
        <v>4</v>
      </c>
      <c r="J14">
        <v>800</v>
      </c>
      <c r="K14">
        <v>11</v>
      </c>
      <c r="L14">
        <v>2160</v>
      </c>
      <c r="N14" t="s">
        <v>4</v>
      </c>
      <c r="O14">
        <v>700</v>
      </c>
      <c r="P14">
        <v>59</v>
      </c>
      <c r="Q14">
        <v>3650</v>
      </c>
      <c r="S14">
        <f t="shared" si="0"/>
        <v>0.73611111111111116</v>
      </c>
      <c r="T14">
        <f t="shared" si="1"/>
        <v>1.0863984681672056</v>
      </c>
      <c r="V14">
        <f t="shared" si="2"/>
        <v>0.43561643835616437</v>
      </c>
      <c r="W14">
        <f t="shared" si="3"/>
        <v>1.0394709482380884</v>
      </c>
      <c r="Z14" s="1"/>
      <c r="AA14" s="1"/>
      <c r="AB14" s="1" t="s">
        <v>12</v>
      </c>
      <c r="AC14">
        <v>1.0863984681672056</v>
      </c>
      <c r="AD14">
        <v>1.1060211483858995</v>
      </c>
      <c r="AE14" s="1">
        <f t="shared" si="4"/>
        <v>1.0962098082765526</v>
      </c>
      <c r="AF14" s="1"/>
      <c r="AH14">
        <v>1.0394709482380884</v>
      </c>
      <c r="AI14">
        <v>1.1105667144172904</v>
      </c>
      <c r="AJ14" s="1">
        <f t="shared" si="5"/>
        <v>1.0750188313276894</v>
      </c>
      <c r="AK14" s="1"/>
    </row>
    <row r="15" spans="1:41" x14ac:dyDescent="0.2">
      <c r="C15" t="s">
        <v>13</v>
      </c>
      <c r="D15" t="s">
        <v>4</v>
      </c>
      <c r="E15">
        <v>800</v>
      </c>
      <c r="F15">
        <v>36</v>
      </c>
      <c r="G15">
        <v>1690</v>
      </c>
      <c r="I15" t="s">
        <v>4</v>
      </c>
      <c r="J15">
        <v>800</v>
      </c>
      <c r="K15">
        <v>12</v>
      </c>
      <c r="L15">
        <v>2000</v>
      </c>
      <c r="N15" t="s">
        <v>4</v>
      </c>
      <c r="O15">
        <v>700</v>
      </c>
      <c r="P15">
        <v>60</v>
      </c>
      <c r="Q15">
        <v>3230</v>
      </c>
      <c r="S15">
        <f t="shared" si="0"/>
        <v>0.84499999999999997</v>
      </c>
      <c r="T15">
        <f t="shared" si="1"/>
        <v>1.2471034491187318</v>
      </c>
      <c r="V15">
        <f t="shared" si="2"/>
        <v>0.52321981424148611</v>
      </c>
      <c r="W15">
        <f t="shared" si="3"/>
        <v>1.2485107276917751</v>
      </c>
      <c r="Z15" s="1"/>
      <c r="AA15" s="1"/>
      <c r="AB15" s="1" t="s">
        <v>13</v>
      </c>
      <c r="AC15">
        <v>1.2471034491187318</v>
      </c>
      <c r="AD15">
        <v>1.187948640858929</v>
      </c>
      <c r="AE15" s="1">
        <f t="shared" si="4"/>
        <v>1.2175260449888303</v>
      </c>
      <c r="AF15" s="1"/>
      <c r="AH15">
        <v>1.2485107276917751</v>
      </c>
      <c r="AI15">
        <v>1.2822661735541743</v>
      </c>
      <c r="AJ15" s="1">
        <f t="shared" si="5"/>
        <v>1.2653884506229747</v>
      </c>
      <c r="AK15" s="1"/>
    </row>
    <row r="16" spans="1:41" x14ac:dyDescent="0.2">
      <c r="A16" t="s">
        <v>16</v>
      </c>
      <c r="B16" t="s">
        <v>11</v>
      </c>
      <c r="C16" t="s">
        <v>12</v>
      </c>
      <c r="D16" t="s">
        <v>4</v>
      </c>
      <c r="E16">
        <v>800</v>
      </c>
      <c r="F16">
        <v>37</v>
      </c>
      <c r="G16">
        <v>999</v>
      </c>
      <c r="I16" t="s">
        <v>4</v>
      </c>
      <c r="J16">
        <v>800</v>
      </c>
      <c r="K16">
        <v>13</v>
      </c>
      <c r="L16">
        <v>2240</v>
      </c>
      <c r="N16" t="s">
        <v>4</v>
      </c>
      <c r="O16">
        <v>700</v>
      </c>
      <c r="P16">
        <v>61</v>
      </c>
      <c r="Q16">
        <v>3750</v>
      </c>
      <c r="S16">
        <f t="shared" si="0"/>
        <v>0.44598214285714288</v>
      </c>
      <c r="T16">
        <f t="shared" si="1"/>
        <v>0.65820812852367561</v>
      </c>
      <c r="V16">
        <f t="shared" si="2"/>
        <v>0.26640000000000003</v>
      </c>
      <c r="W16">
        <f t="shared" si="3"/>
        <v>0.63568551649609295</v>
      </c>
      <c r="Z16" s="1" t="s">
        <v>16</v>
      </c>
      <c r="AA16" s="1" t="s">
        <v>11</v>
      </c>
      <c r="AB16" s="1" t="s">
        <v>12</v>
      </c>
      <c r="AC16">
        <v>0.65820812852367561</v>
      </c>
      <c r="AD16">
        <v>0.69128280909808293</v>
      </c>
      <c r="AE16" s="1">
        <f t="shared" si="4"/>
        <v>0.67474546881087927</v>
      </c>
      <c r="AF16" s="1">
        <f>AE16/0.67474547</f>
        <v>0.99999999823767516</v>
      </c>
      <c r="AH16">
        <v>0.63568551649609295</v>
      </c>
      <c r="AI16">
        <v>0.66784466742474613</v>
      </c>
      <c r="AJ16" s="1">
        <f t="shared" si="5"/>
        <v>0.65176509196041954</v>
      </c>
      <c r="AK16" s="1">
        <f>AJ16/0.65176509</f>
        <v>1.0000000030078622</v>
      </c>
    </row>
    <row r="17" spans="1:37" x14ac:dyDescent="0.2">
      <c r="C17" t="s">
        <v>12</v>
      </c>
      <c r="D17" t="s">
        <v>4</v>
      </c>
      <c r="E17">
        <v>800</v>
      </c>
      <c r="F17">
        <v>38</v>
      </c>
      <c r="G17">
        <v>966</v>
      </c>
      <c r="I17" t="s">
        <v>4</v>
      </c>
      <c r="J17">
        <v>800</v>
      </c>
      <c r="K17">
        <v>14</v>
      </c>
      <c r="L17">
        <v>2100</v>
      </c>
      <c r="N17" t="s">
        <v>4</v>
      </c>
      <c r="O17">
        <v>700</v>
      </c>
      <c r="P17">
        <v>62</v>
      </c>
      <c r="Q17">
        <v>3790</v>
      </c>
      <c r="S17">
        <f t="shared" si="0"/>
        <v>0.46</v>
      </c>
      <c r="T17">
        <f t="shared" si="1"/>
        <v>0.6788965521829784</v>
      </c>
      <c r="V17">
        <f t="shared" si="2"/>
        <v>0.25488126649076515</v>
      </c>
      <c r="W17">
        <f t="shared" si="3"/>
        <v>0.60819943518904029</v>
      </c>
      <c r="Z17" s="1"/>
      <c r="AA17" s="1"/>
      <c r="AB17" s="1" t="s">
        <v>12</v>
      </c>
      <c r="AC17">
        <v>0.6788965521829784</v>
      </c>
      <c r="AD17">
        <v>0.77501769329636538</v>
      </c>
      <c r="AE17" s="1">
        <f t="shared" si="4"/>
        <v>0.72695712273967183</v>
      </c>
      <c r="AF17" s="1">
        <f t="shared" ref="AF17:AF27" si="6">AE17/0.67474547</f>
        <v>1.077379775131609</v>
      </c>
      <c r="AH17">
        <v>0.60819943518904029</v>
      </c>
      <c r="AI17">
        <v>0.68034065621864614</v>
      </c>
      <c r="AJ17" s="1">
        <f t="shared" si="5"/>
        <v>0.64427004570384327</v>
      </c>
      <c r="AK17" s="1">
        <f t="shared" ref="AK17:AK27" si="7">AJ17/0.65176509</f>
        <v>0.98850039007741763</v>
      </c>
    </row>
    <row r="18" spans="1:37" x14ac:dyDescent="0.2">
      <c r="C18" t="s">
        <v>12</v>
      </c>
      <c r="D18" t="s">
        <v>4</v>
      </c>
      <c r="E18">
        <v>800</v>
      </c>
      <c r="F18">
        <v>39</v>
      </c>
      <c r="G18">
        <v>991</v>
      </c>
      <c r="I18" t="s">
        <v>4</v>
      </c>
      <c r="J18">
        <v>800</v>
      </c>
      <c r="K18">
        <v>15</v>
      </c>
      <c r="L18">
        <v>1960</v>
      </c>
      <c r="N18" t="s">
        <v>4</v>
      </c>
      <c r="O18">
        <v>700</v>
      </c>
      <c r="P18">
        <v>63</v>
      </c>
      <c r="Q18">
        <v>3340</v>
      </c>
      <c r="S18">
        <f t="shared" si="0"/>
        <v>0.5056122448979592</v>
      </c>
      <c r="T18">
        <f t="shared" si="1"/>
        <v>0.74621393435373951</v>
      </c>
      <c r="V18">
        <f t="shared" si="2"/>
        <v>0.29670658682634732</v>
      </c>
      <c r="W18">
        <f t="shared" si="3"/>
        <v>0.70800330290728009</v>
      </c>
      <c r="Z18" s="1"/>
      <c r="AA18" s="1"/>
      <c r="AB18" s="1" t="s">
        <v>12</v>
      </c>
      <c r="AC18">
        <v>0.74621393435373951</v>
      </c>
      <c r="AD18">
        <v>0.73335586990052171</v>
      </c>
      <c r="AE18" s="1">
        <f t="shared" si="4"/>
        <v>0.73978490212713055</v>
      </c>
      <c r="AF18" s="1">
        <f t="shared" si="6"/>
        <v>1.0963910615467054</v>
      </c>
      <c r="AH18">
        <v>0.70800330290728009</v>
      </c>
      <c r="AI18">
        <v>0.65303232091486385</v>
      </c>
      <c r="AJ18" s="1">
        <f t="shared" si="5"/>
        <v>0.68051781191107197</v>
      </c>
      <c r="AK18" s="1">
        <f t="shared" si="7"/>
        <v>1.0441151610483954</v>
      </c>
    </row>
    <row r="19" spans="1:37" x14ac:dyDescent="0.2">
      <c r="C19" t="s">
        <v>13</v>
      </c>
      <c r="D19" t="s">
        <v>4</v>
      </c>
      <c r="E19">
        <v>800</v>
      </c>
      <c r="F19">
        <v>40</v>
      </c>
      <c r="G19">
        <v>1140</v>
      </c>
      <c r="I19" t="s">
        <v>4</v>
      </c>
      <c r="J19">
        <v>800</v>
      </c>
      <c r="K19">
        <v>16</v>
      </c>
      <c r="L19">
        <v>2070</v>
      </c>
      <c r="N19" t="s">
        <v>4</v>
      </c>
      <c r="O19">
        <v>700</v>
      </c>
      <c r="P19">
        <v>64</v>
      </c>
      <c r="Q19">
        <v>3730</v>
      </c>
      <c r="S19">
        <f t="shared" si="0"/>
        <v>0.55072463768115942</v>
      </c>
      <c r="T19">
        <f t="shared" si="1"/>
        <v>0.81279360374773713</v>
      </c>
      <c r="V19">
        <f t="shared" si="2"/>
        <v>0.30563002680965146</v>
      </c>
      <c r="W19">
        <f t="shared" si="3"/>
        <v>0.72929647691144139</v>
      </c>
      <c r="Z19" s="1"/>
      <c r="AA19" s="1"/>
      <c r="AB19" s="1" t="s">
        <v>13</v>
      </c>
      <c r="AC19">
        <v>0.81279360374773713</v>
      </c>
      <c r="AD19">
        <v>0.65758147338419271</v>
      </c>
      <c r="AE19" s="1">
        <f t="shared" si="4"/>
        <v>0.73518753856596497</v>
      </c>
      <c r="AF19" s="1">
        <f t="shared" si="6"/>
        <v>1.0895775833307411</v>
      </c>
      <c r="AH19">
        <v>0.72929647691144139</v>
      </c>
      <c r="AI19">
        <v>0.63908889432649352</v>
      </c>
      <c r="AJ19" s="1">
        <f t="shared" si="5"/>
        <v>0.68419268561896751</v>
      </c>
      <c r="AK19" s="1">
        <f t="shared" si="7"/>
        <v>1.0497535018621011</v>
      </c>
    </row>
    <row r="20" spans="1:37" x14ac:dyDescent="0.2">
      <c r="B20" t="s">
        <v>14</v>
      </c>
      <c r="C20" t="s">
        <v>12</v>
      </c>
      <c r="D20" t="s">
        <v>4</v>
      </c>
      <c r="E20">
        <v>800</v>
      </c>
      <c r="F20">
        <v>41</v>
      </c>
      <c r="G20">
        <v>928</v>
      </c>
      <c r="I20" t="s">
        <v>4</v>
      </c>
      <c r="J20">
        <v>800</v>
      </c>
      <c r="K20">
        <v>17</v>
      </c>
      <c r="L20">
        <v>1820</v>
      </c>
      <c r="N20" t="s">
        <v>4</v>
      </c>
      <c r="O20">
        <v>700</v>
      </c>
      <c r="P20">
        <v>65</v>
      </c>
      <c r="Q20">
        <v>3210</v>
      </c>
      <c r="S20">
        <f t="shared" si="0"/>
        <v>0.50989010989010985</v>
      </c>
      <c r="T20">
        <f t="shared" si="1"/>
        <v>0.75252747303607725</v>
      </c>
      <c r="V20">
        <f t="shared" si="2"/>
        <v>0.28909657320872273</v>
      </c>
      <c r="W20">
        <f t="shared" si="3"/>
        <v>0.6898442359513417</v>
      </c>
      <c r="Z20" s="1"/>
      <c r="AA20" s="1" t="s">
        <v>14</v>
      </c>
      <c r="AB20" s="1" t="s">
        <v>12</v>
      </c>
      <c r="AC20">
        <v>0.75252747303607725</v>
      </c>
      <c r="AD20">
        <v>0.66332551161055531</v>
      </c>
      <c r="AE20" s="1">
        <f t="shared" si="4"/>
        <v>0.70792649232331628</v>
      </c>
      <c r="AF20" s="1">
        <f t="shared" si="6"/>
        <v>1.0491756133217409</v>
      </c>
      <c r="AH20">
        <v>0.6898442359513417</v>
      </c>
      <c r="AI20">
        <v>0.62697059773126051</v>
      </c>
      <c r="AJ20" s="1">
        <f t="shared" si="5"/>
        <v>0.65840741684130111</v>
      </c>
      <c r="AK20" s="1">
        <f t="shared" si="7"/>
        <v>1.0101912896888985</v>
      </c>
    </row>
    <row r="21" spans="1:37" x14ac:dyDescent="0.2">
      <c r="C21" t="s">
        <v>12</v>
      </c>
      <c r="D21" t="s">
        <v>4</v>
      </c>
      <c r="E21">
        <v>800</v>
      </c>
      <c r="F21">
        <v>42</v>
      </c>
      <c r="G21">
        <v>913</v>
      </c>
      <c r="I21" t="s">
        <v>4</v>
      </c>
      <c r="J21">
        <v>800</v>
      </c>
      <c r="K21">
        <v>18</v>
      </c>
      <c r="L21">
        <v>1870</v>
      </c>
      <c r="N21" t="s">
        <v>4</v>
      </c>
      <c r="O21">
        <v>700</v>
      </c>
      <c r="P21">
        <v>66</v>
      </c>
      <c r="Q21">
        <v>3370</v>
      </c>
      <c r="S21">
        <f t="shared" si="0"/>
        <v>0.48823529411764705</v>
      </c>
      <c r="T21">
        <f t="shared" si="1"/>
        <v>0.72056795180546285</v>
      </c>
      <c r="V21">
        <f t="shared" si="2"/>
        <v>0.27091988130563799</v>
      </c>
      <c r="W21">
        <f t="shared" si="3"/>
        <v>0.64647088842655653</v>
      </c>
      <c r="Z21" s="1"/>
      <c r="AA21" s="1"/>
      <c r="AB21" s="1" t="s">
        <v>12</v>
      </c>
      <c r="AC21">
        <v>0.72056795180546285</v>
      </c>
      <c r="AD21">
        <v>0.62284541346417832</v>
      </c>
      <c r="AE21" s="1">
        <f t="shared" si="4"/>
        <v>0.67170668263482058</v>
      </c>
      <c r="AF21" s="1">
        <f t="shared" si="6"/>
        <v>0.99549639456611783</v>
      </c>
      <c r="AH21">
        <v>0.64647088842655653</v>
      </c>
      <c r="AI21">
        <v>0.60044250686963463</v>
      </c>
      <c r="AJ21" s="1">
        <f t="shared" si="5"/>
        <v>0.62345669764809553</v>
      </c>
      <c r="AK21" s="1">
        <f t="shared" si="7"/>
        <v>0.95656657162797021</v>
      </c>
    </row>
    <row r="22" spans="1:37" x14ac:dyDescent="0.2">
      <c r="C22" t="s">
        <v>12</v>
      </c>
      <c r="D22" t="s">
        <v>4</v>
      </c>
      <c r="E22">
        <v>800</v>
      </c>
      <c r="F22">
        <v>43</v>
      </c>
      <c r="G22">
        <v>1050</v>
      </c>
      <c r="I22" t="s">
        <v>4</v>
      </c>
      <c r="J22">
        <v>800</v>
      </c>
      <c r="K22">
        <v>19</v>
      </c>
      <c r="L22">
        <v>2120</v>
      </c>
      <c r="N22" t="s">
        <v>4</v>
      </c>
      <c r="O22">
        <v>700</v>
      </c>
      <c r="P22">
        <v>67</v>
      </c>
      <c r="Q22">
        <v>3570</v>
      </c>
      <c r="S22">
        <f t="shared" si="0"/>
        <v>0.49528301886792453</v>
      </c>
      <c r="T22">
        <f t="shared" si="1"/>
        <v>0.73096942144393684</v>
      </c>
      <c r="V22">
        <f t="shared" si="2"/>
        <v>0.29411764705882354</v>
      </c>
      <c r="W22">
        <f t="shared" si="3"/>
        <v>0.70182555698650073</v>
      </c>
      <c r="Z22" s="1"/>
      <c r="AA22" s="1"/>
      <c r="AB22" s="1" t="s">
        <v>12</v>
      </c>
      <c r="AC22">
        <v>0.73096942144393684</v>
      </c>
      <c r="AD22">
        <v>0.63407803384298356</v>
      </c>
      <c r="AE22" s="1">
        <f t="shared" si="4"/>
        <v>0.68252372764346014</v>
      </c>
      <c r="AF22" s="1">
        <f t="shared" si="6"/>
        <v>1.0115276915359805</v>
      </c>
      <c r="AH22">
        <v>0.70182555698650073</v>
      </c>
      <c r="AI22">
        <v>0.62060229807190814</v>
      </c>
      <c r="AJ22" s="1">
        <f t="shared" si="5"/>
        <v>0.66121392752920438</v>
      </c>
      <c r="AK22" s="1">
        <f t="shared" si="7"/>
        <v>1.0144973053546091</v>
      </c>
    </row>
    <row r="23" spans="1:37" x14ac:dyDescent="0.2">
      <c r="C23" t="s">
        <v>13</v>
      </c>
      <c r="D23" t="s">
        <v>4</v>
      </c>
      <c r="E23">
        <v>800</v>
      </c>
      <c r="F23">
        <v>44</v>
      </c>
      <c r="G23">
        <v>895</v>
      </c>
      <c r="I23" t="s">
        <v>4</v>
      </c>
      <c r="J23">
        <v>800</v>
      </c>
      <c r="K23">
        <v>20</v>
      </c>
      <c r="L23">
        <v>1890</v>
      </c>
      <c r="N23" t="s">
        <v>4</v>
      </c>
      <c r="O23">
        <v>700</v>
      </c>
      <c r="P23">
        <v>68</v>
      </c>
      <c r="Q23">
        <v>3250</v>
      </c>
      <c r="S23">
        <f t="shared" si="0"/>
        <v>0.47354497354497355</v>
      </c>
      <c r="T23">
        <f t="shared" si="1"/>
        <v>0.69888706487665697</v>
      </c>
      <c r="V23">
        <f t="shared" si="2"/>
        <v>0.27538461538461539</v>
      </c>
      <c r="W23">
        <f t="shared" si="3"/>
        <v>0.65712466766459132</v>
      </c>
      <c r="Z23" s="1"/>
      <c r="AA23" s="1"/>
      <c r="AB23" s="1" t="s">
        <v>13</v>
      </c>
      <c r="AC23">
        <v>0.69888706487665697</v>
      </c>
      <c r="AD23">
        <v>0.75014812663354657</v>
      </c>
      <c r="AE23" s="1">
        <f t="shared" si="4"/>
        <v>0.72451759575510177</v>
      </c>
      <c r="AF23" s="1">
        <f t="shared" si="6"/>
        <v>1.0737642977508273</v>
      </c>
      <c r="AH23">
        <v>0.65712466766459132</v>
      </c>
      <c r="AI23">
        <v>0.59736050888448755</v>
      </c>
      <c r="AJ23" s="1">
        <f t="shared" si="5"/>
        <v>0.62724258827453938</v>
      </c>
      <c r="AK23" s="1">
        <f t="shared" si="7"/>
        <v>0.96237524515855755</v>
      </c>
    </row>
    <row r="24" spans="1:37" x14ac:dyDescent="0.2">
      <c r="B24" t="s">
        <v>15</v>
      </c>
      <c r="C24" t="s">
        <v>12</v>
      </c>
      <c r="D24" t="s">
        <v>4</v>
      </c>
      <c r="E24">
        <v>800</v>
      </c>
      <c r="F24">
        <v>45</v>
      </c>
      <c r="G24">
        <v>1200</v>
      </c>
      <c r="I24" t="s">
        <v>4</v>
      </c>
      <c r="J24">
        <v>800</v>
      </c>
      <c r="K24">
        <v>21</v>
      </c>
      <c r="L24">
        <v>2630</v>
      </c>
      <c r="N24" t="s">
        <v>4</v>
      </c>
      <c r="O24">
        <v>700</v>
      </c>
      <c r="P24">
        <v>69</v>
      </c>
      <c r="Q24">
        <v>4150</v>
      </c>
      <c r="S24">
        <f t="shared" si="0"/>
        <v>0.45627376425855515</v>
      </c>
      <c r="T24">
        <f t="shared" si="1"/>
        <v>0.67339714218843938</v>
      </c>
      <c r="V24">
        <f t="shared" si="2"/>
        <v>0.28915662650602408</v>
      </c>
      <c r="W24">
        <f t="shared" si="3"/>
        <v>0.6899875355433549</v>
      </c>
      <c r="Z24" s="1"/>
      <c r="AA24" s="1" t="s">
        <v>15</v>
      </c>
      <c r="AB24" s="1" t="s">
        <v>12</v>
      </c>
      <c r="AC24">
        <v>0.67339714218843938</v>
      </c>
      <c r="AD24">
        <v>0.6809282660267616</v>
      </c>
      <c r="AE24" s="1">
        <f t="shared" si="4"/>
        <v>0.67716270410760049</v>
      </c>
      <c r="AF24" s="1">
        <f t="shared" si="6"/>
        <v>1.0035824384380092</v>
      </c>
      <c r="AH24">
        <v>0.6899875355433549</v>
      </c>
      <c r="AI24">
        <v>0.6677282370433959</v>
      </c>
      <c r="AJ24" s="1">
        <f t="shared" si="5"/>
        <v>0.6788578862933754</v>
      </c>
      <c r="AK24" s="1">
        <f t="shared" si="7"/>
        <v>1.0415683452658924</v>
      </c>
    </row>
    <row r="25" spans="1:37" x14ac:dyDescent="0.2">
      <c r="C25" t="s">
        <v>12</v>
      </c>
      <c r="D25" t="s">
        <v>4</v>
      </c>
      <c r="E25">
        <v>800</v>
      </c>
      <c r="F25">
        <v>46</v>
      </c>
      <c r="G25">
        <v>1230</v>
      </c>
      <c r="I25" t="s">
        <v>4</v>
      </c>
      <c r="J25">
        <v>800</v>
      </c>
      <c r="K25">
        <v>22</v>
      </c>
      <c r="L25">
        <v>2690</v>
      </c>
      <c r="N25" t="s">
        <v>4</v>
      </c>
      <c r="O25">
        <v>700</v>
      </c>
      <c r="P25">
        <v>70</v>
      </c>
      <c r="Q25">
        <v>4120</v>
      </c>
      <c r="S25">
        <f t="shared" si="0"/>
        <v>0.45724907063197023</v>
      </c>
      <c r="T25">
        <f t="shared" si="1"/>
        <v>0.67483655987155589</v>
      </c>
      <c r="V25">
        <f t="shared" si="2"/>
        <v>0.29854368932038833</v>
      </c>
      <c r="W25">
        <f t="shared" si="3"/>
        <v>0.71238700954309364</v>
      </c>
      <c r="Z25" s="1"/>
      <c r="AA25" s="1"/>
      <c r="AB25" s="1" t="s">
        <v>12</v>
      </c>
      <c r="AC25">
        <v>0.67483655987155589</v>
      </c>
      <c r="AD25">
        <v>0.63915105341395373</v>
      </c>
      <c r="AE25" s="1">
        <f t="shared" si="4"/>
        <v>0.65699380664275475</v>
      </c>
      <c r="AF25" s="1">
        <f t="shared" si="6"/>
        <v>0.97369131895432326</v>
      </c>
      <c r="AH25">
        <v>0.71238700954309364</v>
      </c>
      <c r="AI25">
        <v>0.6538730216627221</v>
      </c>
      <c r="AJ25" s="1">
        <f t="shared" si="5"/>
        <v>0.68313001560290787</v>
      </c>
      <c r="AK25" s="1">
        <f t="shared" si="7"/>
        <v>1.0481230524373557</v>
      </c>
    </row>
    <row r="26" spans="1:37" x14ac:dyDescent="0.2">
      <c r="C26" t="s">
        <v>12</v>
      </c>
      <c r="D26" t="s">
        <v>4</v>
      </c>
      <c r="E26">
        <v>800</v>
      </c>
      <c r="F26">
        <v>47</v>
      </c>
      <c r="G26">
        <v>1120</v>
      </c>
      <c r="I26" t="s">
        <v>4</v>
      </c>
      <c r="J26">
        <v>800</v>
      </c>
      <c r="K26">
        <v>23</v>
      </c>
      <c r="L26">
        <v>2480</v>
      </c>
      <c r="N26" t="s">
        <v>4</v>
      </c>
      <c r="O26">
        <v>700</v>
      </c>
      <c r="P26">
        <v>71</v>
      </c>
      <c r="Q26">
        <v>3980</v>
      </c>
      <c r="S26">
        <f t="shared" si="0"/>
        <v>0.45161290322580644</v>
      </c>
      <c r="T26">
        <f t="shared" si="1"/>
        <v>0.66651835417683702</v>
      </c>
      <c r="V26">
        <f t="shared" si="2"/>
        <v>0.28140703517587939</v>
      </c>
      <c r="W26">
        <f t="shared" si="3"/>
        <v>0.67149540728758661</v>
      </c>
      <c r="Z26" s="1"/>
      <c r="AA26" s="1"/>
      <c r="AB26" s="1" t="s">
        <v>12</v>
      </c>
      <c r="AC26">
        <v>0.66651835417683702</v>
      </c>
      <c r="AD26">
        <v>0.72448593823341811</v>
      </c>
      <c r="AE26" s="1">
        <f t="shared" si="4"/>
        <v>0.69550214620512762</v>
      </c>
      <c r="AF26" s="1">
        <f t="shared" si="6"/>
        <v>1.0307622312827498</v>
      </c>
      <c r="AH26">
        <v>0.67149540728758661</v>
      </c>
      <c r="AI26">
        <v>0.66217540347130943</v>
      </c>
      <c r="AJ26" s="1">
        <f t="shared" si="5"/>
        <v>0.66683540537944808</v>
      </c>
      <c r="AK26" s="1">
        <f t="shared" si="7"/>
        <v>1.023122311413531</v>
      </c>
    </row>
    <row r="27" spans="1:37" x14ac:dyDescent="0.2">
      <c r="C27" t="s">
        <v>13</v>
      </c>
      <c r="D27" t="s">
        <v>4</v>
      </c>
      <c r="E27">
        <v>800</v>
      </c>
      <c r="F27">
        <v>48</v>
      </c>
      <c r="G27">
        <v>1080</v>
      </c>
      <c r="I27" t="s">
        <v>4</v>
      </c>
      <c r="J27">
        <v>800</v>
      </c>
      <c r="K27">
        <v>24</v>
      </c>
      <c r="L27">
        <v>2650</v>
      </c>
      <c r="N27" t="s">
        <v>4</v>
      </c>
      <c r="O27">
        <v>700</v>
      </c>
      <c r="P27">
        <v>72</v>
      </c>
      <c r="Q27">
        <v>4060</v>
      </c>
      <c r="S27">
        <f t="shared" si="0"/>
        <v>0.40754716981132078</v>
      </c>
      <c r="T27">
        <f t="shared" si="1"/>
        <v>0.60148340964529667</v>
      </c>
      <c r="V27">
        <f t="shared" si="2"/>
        <v>0.26600985221674878</v>
      </c>
      <c r="W27">
        <f t="shared" si="3"/>
        <v>0.6347545431661159</v>
      </c>
      <c r="Z27" s="1"/>
      <c r="AA27" s="1"/>
      <c r="AB27" s="1" t="s">
        <v>13</v>
      </c>
      <c r="AC27">
        <v>0.60148340964529667</v>
      </c>
      <c r="AD27">
        <v>0.64822709300412429</v>
      </c>
      <c r="AE27" s="1">
        <f t="shared" si="4"/>
        <v>0.62485525132471054</v>
      </c>
      <c r="AF27" s="1">
        <f t="shared" si="6"/>
        <v>0.92606068377859663</v>
      </c>
      <c r="AH27">
        <v>0.6347545431661159</v>
      </c>
      <c r="AI27">
        <v>0.65264811025344871</v>
      </c>
      <c r="AJ27" s="1">
        <f t="shared" si="5"/>
        <v>0.64370132670978231</v>
      </c>
      <c r="AK27" s="1">
        <f t="shared" si="7"/>
        <v>0.98762780729753763</v>
      </c>
    </row>
    <row r="31" spans="1:37" x14ac:dyDescent="0.2">
      <c r="A31" t="s">
        <v>18</v>
      </c>
    </row>
    <row r="32" spans="1:37" x14ac:dyDescent="0.2">
      <c r="A32" t="s">
        <v>19</v>
      </c>
      <c r="B32" t="s">
        <v>8</v>
      </c>
      <c r="C32" t="s">
        <v>9</v>
      </c>
      <c r="G32" t="s">
        <v>5</v>
      </c>
      <c r="L32" t="s">
        <v>6</v>
      </c>
      <c r="Q32" t="s">
        <v>7</v>
      </c>
      <c r="S32" t="s">
        <v>20</v>
      </c>
      <c r="T32" t="s">
        <v>22</v>
      </c>
      <c r="V32" t="s">
        <v>21</v>
      </c>
      <c r="W32" t="s">
        <v>22</v>
      </c>
    </row>
    <row r="33" spans="1:23" x14ac:dyDescent="0.2">
      <c r="A33" t="s">
        <v>10</v>
      </c>
      <c r="B33" t="s">
        <v>11</v>
      </c>
      <c r="C33" t="s">
        <v>12</v>
      </c>
      <c r="D33" t="s">
        <v>4</v>
      </c>
      <c r="E33">
        <v>800</v>
      </c>
      <c r="F33">
        <v>97</v>
      </c>
      <c r="G33">
        <v>1570</v>
      </c>
      <c r="I33" t="s">
        <v>4</v>
      </c>
      <c r="J33">
        <v>800</v>
      </c>
      <c r="K33">
        <v>73</v>
      </c>
      <c r="L33">
        <v>2350</v>
      </c>
      <c r="N33" t="s">
        <v>4</v>
      </c>
      <c r="O33">
        <v>700</v>
      </c>
      <c r="P33">
        <v>121</v>
      </c>
      <c r="Q33">
        <v>4080</v>
      </c>
      <c r="S33">
        <f>G33/L33</f>
        <v>0.66808510638297869</v>
      </c>
      <c r="T33">
        <f>S33/0.668085106</f>
        <v>1.0000000005732483</v>
      </c>
      <c r="V33">
        <f>G33/Q33</f>
        <v>0.38480392156862747</v>
      </c>
      <c r="W33">
        <f>V33/0.384803922</f>
        <v>0.99999999887898094</v>
      </c>
    </row>
    <row r="34" spans="1:23" x14ac:dyDescent="0.2">
      <c r="C34" t="s">
        <v>12</v>
      </c>
      <c r="D34" t="s">
        <v>4</v>
      </c>
      <c r="E34">
        <v>800</v>
      </c>
      <c r="F34">
        <v>98</v>
      </c>
      <c r="G34">
        <v>1530</v>
      </c>
      <c r="I34" t="s">
        <v>4</v>
      </c>
      <c r="J34">
        <v>800</v>
      </c>
      <c r="K34">
        <v>74</v>
      </c>
      <c r="L34">
        <v>2330</v>
      </c>
      <c r="N34" t="s">
        <v>4</v>
      </c>
      <c r="O34">
        <v>700</v>
      </c>
      <c r="P34">
        <v>122</v>
      </c>
      <c r="Q34">
        <v>4300</v>
      </c>
      <c r="S34">
        <f t="shared" ref="S34:S56" si="8">G34/L34</f>
        <v>0.6566523605150214</v>
      </c>
      <c r="T34">
        <f t="shared" ref="T34:T56" si="9">S34/0.668085106</f>
        <v>0.9828872917801903</v>
      </c>
      <c r="V34">
        <f t="shared" ref="V34:V56" si="10">G34/Q34</f>
        <v>0.35581395348837208</v>
      </c>
      <c r="W34">
        <f t="shared" ref="W34:W56" si="11">V34/0.384803922</f>
        <v>0.92466301185041477</v>
      </c>
    </row>
    <row r="35" spans="1:23" x14ac:dyDescent="0.2">
      <c r="C35" t="s">
        <v>12</v>
      </c>
      <c r="D35" t="s">
        <v>4</v>
      </c>
      <c r="E35">
        <v>800</v>
      </c>
      <c r="F35">
        <v>99</v>
      </c>
      <c r="G35">
        <v>1470</v>
      </c>
      <c r="I35" t="s">
        <v>4</v>
      </c>
      <c r="J35">
        <v>800</v>
      </c>
      <c r="K35">
        <v>75</v>
      </c>
      <c r="L35">
        <v>1770</v>
      </c>
      <c r="N35" t="s">
        <v>4</v>
      </c>
      <c r="O35">
        <v>700</v>
      </c>
      <c r="P35">
        <v>123</v>
      </c>
      <c r="Q35">
        <v>3700</v>
      </c>
      <c r="S35">
        <f t="shared" si="8"/>
        <v>0.83050847457627119</v>
      </c>
      <c r="T35">
        <f t="shared" si="9"/>
        <v>1.2431177811293268</v>
      </c>
      <c r="V35">
        <f t="shared" si="10"/>
        <v>0.39729729729729729</v>
      </c>
      <c r="W35">
        <f t="shared" si="11"/>
        <v>1.0324668606088097</v>
      </c>
    </row>
    <row r="36" spans="1:23" x14ac:dyDescent="0.2">
      <c r="C36" t="s">
        <v>13</v>
      </c>
      <c r="D36" t="s">
        <v>4</v>
      </c>
      <c r="E36">
        <v>800</v>
      </c>
      <c r="F36">
        <v>100</v>
      </c>
      <c r="G36">
        <v>1400</v>
      </c>
      <c r="I36" t="s">
        <v>4</v>
      </c>
      <c r="J36">
        <v>800</v>
      </c>
      <c r="K36">
        <v>76</v>
      </c>
      <c r="L36">
        <v>1860</v>
      </c>
      <c r="N36" t="s">
        <v>4</v>
      </c>
      <c r="O36">
        <v>700</v>
      </c>
      <c r="P36">
        <v>124</v>
      </c>
      <c r="Q36">
        <v>3390</v>
      </c>
      <c r="S36">
        <f t="shared" si="8"/>
        <v>0.75268817204301075</v>
      </c>
      <c r="T36">
        <f t="shared" si="9"/>
        <v>1.1266351626210489</v>
      </c>
      <c r="V36">
        <f t="shared" si="10"/>
        <v>0.41297935103244837</v>
      </c>
      <c r="W36">
        <f t="shared" si="11"/>
        <v>1.0732202231360011</v>
      </c>
    </row>
    <row r="37" spans="1:23" x14ac:dyDescent="0.2">
      <c r="B37" t="s">
        <v>14</v>
      </c>
      <c r="C37" t="s">
        <v>12</v>
      </c>
      <c r="D37" t="s">
        <v>4</v>
      </c>
      <c r="E37">
        <v>800</v>
      </c>
      <c r="F37">
        <v>101</v>
      </c>
      <c r="G37">
        <v>1350</v>
      </c>
      <c r="I37" t="s">
        <v>4</v>
      </c>
      <c r="J37">
        <v>800</v>
      </c>
      <c r="K37">
        <v>77</v>
      </c>
      <c r="L37">
        <v>2100</v>
      </c>
      <c r="N37" t="s">
        <v>4</v>
      </c>
      <c r="O37">
        <v>700</v>
      </c>
      <c r="P37">
        <v>125</v>
      </c>
      <c r="Q37">
        <v>3550</v>
      </c>
      <c r="S37">
        <f t="shared" si="8"/>
        <v>0.6428571428571429</v>
      </c>
      <c r="T37">
        <f t="shared" si="9"/>
        <v>0.96223839909573272</v>
      </c>
      <c r="V37">
        <f t="shared" si="10"/>
        <v>0.38028169014084506</v>
      </c>
      <c r="W37">
        <f t="shared" si="11"/>
        <v>0.98824795798428755</v>
      </c>
    </row>
    <row r="38" spans="1:23" x14ac:dyDescent="0.2">
      <c r="C38" t="s">
        <v>12</v>
      </c>
      <c r="D38" t="s">
        <v>4</v>
      </c>
      <c r="E38">
        <v>800</v>
      </c>
      <c r="F38">
        <v>102</v>
      </c>
      <c r="G38">
        <v>1360</v>
      </c>
      <c r="I38" t="s">
        <v>4</v>
      </c>
      <c r="J38">
        <v>800</v>
      </c>
      <c r="K38">
        <v>78</v>
      </c>
      <c r="L38">
        <v>1810</v>
      </c>
      <c r="N38" t="s">
        <v>4</v>
      </c>
      <c r="O38">
        <v>700</v>
      </c>
      <c r="P38">
        <v>126</v>
      </c>
      <c r="Q38">
        <v>3410</v>
      </c>
      <c r="S38">
        <f t="shared" si="8"/>
        <v>0.75138121546961323</v>
      </c>
      <c r="T38">
        <f t="shared" si="9"/>
        <v>1.124678890041912</v>
      </c>
      <c r="V38">
        <f t="shared" si="10"/>
        <v>0.39882697947214074</v>
      </c>
      <c r="W38">
        <f t="shared" si="11"/>
        <v>1.0364420856192331</v>
      </c>
    </row>
    <row r="39" spans="1:23" x14ac:dyDescent="0.2">
      <c r="C39" t="s">
        <v>12</v>
      </c>
      <c r="D39" t="s">
        <v>4</v>
      </c>
      <c r="E39">
        <v>800</v>
      </c>
      <c r="F39">
        <v>103</v>
      </c>
      <c r="G39">
        <v>1380</v>
      </c>
      <c r="I39" t="s">
        <v>4</v>
      </c>
      <c r="J39">
        <v>800</v>
      </c>
      <c r="K39">
        <v>79</v>
      </c>
      <c r="L39">
        <v>1660</v>
      </c>
      <c r="N39" t="s">
        <v>4</v>
      </c>
      <c r="O39">
        <v>700</v>
      </c>
      <c r="P39">
        <v>127</v>
      </c>
      <c r="Q39">
        <v>3350</v>
      </c>
      <c r="S39">
        <f t="shared" si="8"/>
        <v>0.83132530120481929</v>
      </c>
      <c r="T39">
        <f t="shared" si="9"/>
        <v>1.2443404197141603</v>
      </c>
      <c r="V39">
        <f t="shared" si="10"/>
        <v>0.41194029850746267</v>
      </c>
      <c r="W39">
        <f t="shared" si="11"/>
        <v>1.0705200102078549</v>
      </c>
    </row>
    <row r="40" spans="1:23" x14ac:dyDescent="0.2">
      <c r="C40" t="s">
        <v>13</v>
      </c>
      <c r="D40" t="s">
        <v>4</v>
      </c>
      <c r="E40">
        <v>800</v>
      </c>
      <c r="F40">
        <v>104</v>
      </c>
      <c r="G40">
        <v>1310</v>
      </c>
      <c r="I40" t="s">
        <v>4</v>
      </c>
      <c r="J40">
        <v>800</v>
      </c>
      <c r="K40">
        <v>80</v>
      </c>
      <c r="L40">
        <v>1710</v>
      </c>
      <c r="N40" t="s">
        <v>4</v>
      </c>
      <c r="O40">
        <v>700</v>
      </c>
      <c r="P40">
        <v>128</v>
      </c>
      <c r="Q40">
        <v>3320</v>
      </c>
      <c r="S40">
        <f t="shared" si="8"/>
        <v>0.76608187134502925</v>
      </c>
      <c r="T40">
        <f t="shared" si="9"/>
        <v>1.1466830564922506</v>
      </c>
      <c r="V40">
        <f t="shared" si="10"/>
        <v>0.39457831325301207</v>
      </c>
      <c r="W40">
        <f t="shared" si="11"/>
        <v>1.025400965775531</v>
      </c>
    </row>
    <row r="41" spans="1:23" x14ac:dyDescent="0.2">
      <c r="B41" t="s">
        <v>15</v>
      </c>
      <c r="C41" t="s">
        <v>12</v>
      </c>
      <c r="D41" t="s">
        <v>4</v>
      </c>
      <c r="E41">
        <v>800</v>
      </c>
      <c r="F41">
        <v>105</v>
      </c>
      <c r="G41">
        <v>1540</v>
      </c>
      <c r="I41" t="s">
        <v>4</v>
      </c>
      <c r="J41">
        <v>800</v>
      </c>
      <c r="K41">
        <v>81</v>
      </c>
      <c r="L41">
        <v>1950</v>
      </c>
      <c r="N41" t="s">
        <v>4</v>
      </c>
      <c r="O41">
        <v>700</v>
      </c>
      <c r="P41">
        <v>129</v>
      </c>
      <c r="Q41">
        <v>3350</v>
      </c>
      <c r="S41">
        <f t="shared" si="8"/>
        <v>0.78974358974358971</v>
      </c>
      <c r="T41">
        <f t="shared" si="9"/>
        <v>1.182100278319316</v>
      </c>
      <c r="V41">
        <f t="shared" si="10"/>
        <v>0.45970149253731341</v>
      </c>
      <c r="W41">
        <f t="shared" si="11"/>
        <v>1.1946382722609397</v>
      </c>
    </row>
    <row r="42" spans="1:23" x14ac:dyDescent="0.2">
      <c r="C42" t="s">
        <v>12</v>
      </c>
      <c r="D42" t="s">
        <v>4</v>
      </c>
      <c r="E42">
        <v>800</v>
      </c>
      <c r="F42">
        <v>106</v>
      </c>
      <c r="G42">
        <v>1540</v>
      </c>
      <c r="I42" t="s">
        <v>4</v>
      </c>
      <c r="J42">
        <v>800</v>
      </c>
      <c r="K42">
        <v>82</v>
      </c>
      <c r="L42">
        <v>1780</v>
      </c>
      <c r="N42" t="s">
        <v>4</v>
      </c>
      <c r="O42">
        <v>700</v>
      </c>
      <c r="P42">
        <v>130</v>
      </c>
      <c r="Q42">
        <v>3380</v>
      </c>
      <c r="S42">
        <f t="shared" si="8"/>
        <v>0.8651685393258427</v>
      </c>
      <c r="T42">
        <f t="shared" si="9"/>
        <v>1.2949974959116102</v>
      </c>
      <c r="V42">
        <f t="shared" si="10"/>
        <v>0.45562130177514792</v>
      </c>
      <c r="W42">
        <f t="shared" si="11"/>
        <v>1.1840349739864344</v>
      </c>
    </row>
    <row r="43" spans="1:23" x14ac:dyDescent="0.2">
      <c r="C43" t="s">
        <v>12</v>
      </c>
      <c r="D43" t="s">
        <v>4</v>
      </c>
      <c r="E43">
        <v>800</v>
      </c>
      <c r="F43">
        <v>107</v>
      </c>
      <c r="G43">
        <v>1500</v>
      </c>
      <c r="I43" t="s">
        <v>4</v>
      </c>
      <c r="J43">
        <v>800</v>
      </c>
      <c r="K43">
        <v>83</v>
      </c>
      <c r="L43">
        <v>2030</v>
      </c>
      <c r="N43" t="s">
        <v>4</v>
      </c>
      <c r="O43">
        <v>700</v>
      </c>
      <c r="P43">
        <v>131</v>
      </c>
      <c r="Q43">
        <v>3510</v>
      </c>
      <c r="S43">
        <f t="shared" si="8"/>
        <v>0.73891625615763545</v>
      </c>
      <c r="T43">
        <f t="shared" si="9"/>
        <v>1.1060211483858995</v>
      </c>
      <c r="V43">
        <f t="shared" si="10"/>
        <v>0.42735042735042733</v>
      </c>
      <c r="W43">
        <f t="shared" si="11"/>
        <v>1.1105667144172904</v>
      </c>
    </row>
    <row r="44" spans="1:23" x14ac:dyDescent="0.2">
      <c r="C44" t="s">
        <v>13</v>
      </c>
      <c r="D44" t="s">
        <v>4</v>
      </c>
      <c r="E44">
        <v>800</v>
      </c>
      <c r="F44">
        <v>108</v>
      </c>
      <c r="G44">
        <v>1500</v>
      </c>
      <c r="I44" t="s">
        <v>4</v>
      </c>
      <c r="J44">
        <v>800</v>
      </c>
      <c r="K44">
        <v>84</v>
      </c>
      <c r="L44">
        <v>1890</v>
      </c>
      <c r="N44" t="s">
        <v>4</v>
      </c>
      <c r="O44">
        <v>700</v>
      </c>
      <c r="P44">
        <v>132</v>
      </c>
      <c r="Q44">
        <v>3040</v>
      </c>
      <c r="S44">
        <f t="shared" si="8"/>
        <v>0.79365079365079361</v>
      </c>
      <c r="T44">
        <f t="shared" si="9"/>
        <v>1.187948640858929</v>
      </c>
      <c r="V44">
        <f t="shared" si="10"/>
        <v>0.49342105263157893</v>
      </c>
      <c r="W44">
        <f t="shared" si="11"/>
        <v>1.2822661735541743</v>
      </c>
    </row>
    <row r="45" spans="1:23" x14ac:dyDescent="0.2">
      <c r="A45" t="s">
        <v>16</v>
      </c>
      <c r="B45" t="s">
        <v>11</v>
      </c>
      <c r="C45" t="s">
        <v>12</v>
      </c>
      <c r="D45" t="s">
        <v>4</v>
      </c>
      <c r="E45">
        <v>800</v>
      </c>
      <c r="F45">
        <v>109</v>
      </c>
      <c r="G45">
        <v>956</v>
      </c>
      <c r="I45" t="s">
        <v>4</v>
      </c>
      <c r="J45">
        <v>800</v>
      </c>
      <c r="K45">
        <v>85</v>
      </c>
      <c r="L45">
        <v>2070</v>
      </c>
      <c r="N45" t="s">
        <v>4</v>
      </c>
      <c r="O45">
        <v>700</v>
      </c>
      <c r="P45">
        <v>133</v>
      </c>
      <c r="Q45">
        <v>3720</v>
      </c>
      <c r="S45">
        <f t="shared" si="8"/>
        <v>0.46183574879227052</v>
      </c>
      <c r="T45">
        <f t="shared" si="9"/>
        <v>0.69128280909808293</v>
      </c>
      <c r="V45">
        <f t="shared" si="10"/>
        <v>0.25698924731182798</v>
      </c>
      <c r="W45">
        <f t="shared" si="11"/>
        <v>0.66784466742474613</v>
      </c>
    </row>
    <row r="46" spans="1:23" x14ac:dyDescent="0.2">
      <c r="C46" t="s">
        <v>12</v>
      </c>
      <c r="D46" t="s">
        <v>4</v>
      </c>
      <c r="E46">
        <v>800</v>
      </c>
      <c r="F46">
        <v>110</v>
      </c>
      <c r="G46">
        <v>932</v>
      </c>
      <c r="I46" t="s">
        <v>4</v>
      </c>
      <c r="J46">
        <v>800</v>
      </c>
      <c r="K46">
        <v>86</v>
      </c>
      <c r="L46">
        <v>1800</v>
      </c>
      <c r="N46" t="s">
        <v>4</v>
      </c>
      <c r="O46">
        <v>700</v>
      </c>
      <c r="P46">
        <v>134</v>
      </c>
      <c r="Q46">
        <v>3560</v>
      </c>
      <c r="S46">
        <f t="shared" si="8"/>
        <v>0.51777777777777778</v>
      </c>
      <c r="T46">
        <f t="shared" si="9"/>
        <v>0.77501769329636538</v>
      </c>
      <c r="V46">
        <f t="shared" si="10"/>
        <v>0.26179775280898876</v>
      </c>
      <c r="W46">
        <f t="shared" si="11"/>
        <v>0.68034065621864614</v>
      </c>
    </row>
    <row r="47" spans="1:23" x14ac:dyDescent="0.2">
      <c r="C47" t="s">
        <v>12</v>
      </c>
      <c r="D47" t="s">
        <v>4</v>
      </c>
      <c r="E47">
        <v>800</v>
      </c>
      <c r="F47">
        <v>111</v>
      </c>
      <c r="G47">
        <v>877</v>
      </c>
      <c r="I47" t="s">
        <v>4</v>
      </c>
      <c r="J47">
        <v>800</v>
      </c>
      <c r="K47">
        <v>87</v>
      </c>
      <c r="L47">
        <v>1790</v>
      </c>
      <c r="N47" t="s">
        <v>4</v>
      </c>
      <c r="O47">
        <v>700</v>
      </c>
      <c r="P47">
        <v>135</v>
      </c>
      <c r="Q47">
        <v>3490</v>
      </c>
      <c r="S47">
        <f t="shared" si="8"/>
        <v>0.4899441340782123</v>
      </c>
      <c r="T47">
        <f t="shared" si="9"/>
        <v>0.73335586990052171</v>
      </c>
      <c r="V47">
        <f t="shared" si="10"/>
        <v>0.25128939828080227</v>
      </c>
      <c r="W47">
        <f t="shared" si="11"/>
        <v>0.65303232091486385</v>
      </c>
    </row>
    <row r="48" spans="1:23" x14ac:dyDescent="0.2">
      <c r="C48" t="s">
        <v>13</v>
      </c>
      <c r="D48" t="s">
        <v>4</v>
      </c>
      <c r="E48">
        <v>800</v>
      </c>
      <c r="F48">
        <v>112</v>
      </c>
      <c r="G48">
        <v>905</v>
      </c>
      <c r="I48" t="s">
        <v>4</v>
      </c>
      <c r="J48">
        <v>800</v>
      </c>
      <c r="K48">
        <v>88</v>
      </c>
      <c r="L48">
        <v>2060</v>
      </c>
      <c r="N48" t="s">
        <v>4</v>
      </c>
      <c r="O48">
        <v>700</v>
      </c>
      <c r="P48">
        <v>136</v>
      </c>
      <c r="Q48">
        <v>3680</v>
      </c>
      <c r="S48">
        <f t="shared" si="8"/>
        <v>0.43932038834951459</v>
      </c>
      <c r="T48">
        <f t="shared" si="9"/>
        <v>0.65758147338419271</v>
      </c>
      <c r="V48">
        <f t="shared" si="10"/>
        <v>0.24592391304347827</v>
      </c>
      <c r="W48">
        <f t="shared" si="11"/>
        <v>0.63908889432649352</v>
      </c>
    </row>
    <row r="49" spans="2:23" x14ac:dyDescent="0.2">
      <c r="B49" t="s">
        <v>14</v>
      </c>
      <c r="C49" t="s">
        <v>12</v>
      </c>
      <c r="D49" t="s">
        <v>4</v>
      </c>
      <c r="E49">
        <v>800</v>
      </c>
      <c r="F49">
        <v>113</v>
      </c>
      <c r="G49">
        <v>842</v>
      </c>
      <c r="I49" t="s">
        <v>4</v>
      </c>
      <c r="J49">
        <v>800</v>
      </c>
      <c r="K49">
        <v>89</v>
      </c>
      <c r="L49">
        <v>1900</v>
      </c>
      <c r="N49" t="s">
        <v>4</v>
      </c>
      <c r="O49">
        <v>700</v>
      </c>
      <c r="P49">
        <v>137</v>
      </c>
      <c r="Q49">
        <v>3490</v>
      </c>
      <c r="S49">
        <f t="shared" si="8"/>
        <v>0.44315789473684208</v>
      </c>
      <c r="T49">
        <f t="shared" si="9"/>
        <v>0.66332551161055531</v>
      </c>
      <c r="V49">
        <f t="shared" si="10"/>
        <v>0.24126074498567335</v>
      </c>
      <c r="W49">
        <f t="shared" si="11"/>
        <v>0.62697059773126051</v>
      </c>
    </row>
    <row r="50" spans="2:23" x14ac:dyDescent="0.2">
      <c r="C50" t="s">
        <v>12</v>
      </c>
      <c r="D50" t="s">
        <v>4</v>
      </c>
      <c r="E50">
        <v>800</v>
      </c>
      <c r="F50">
        <v>114</v>
      </c>
      <c r="G50">
        <v>878</v>
      </c>
      <c r="I50" t="s">
        <v>4</v>
      </c>
      <c r="J50">
        <v>800</v>
      </c>
      <c r="K50">
        <v>90</v>
      </c>
      <c r="L50">
        <v>2110</v>
      </c>
      <c r="N50" t="s">
        <v>4</v>
      </c>
      <c r="O50">
        <v>700</v>
      </c>
      <c r="P50">
        <v>138</v>
      </c>
      <c r="Q50">
        <v>3800</v>
      </c>
      <c r="S50">
        <f t="shared" si="8"/>
        <v>0.41611374407582941</v>
      </c>
      <c r="T50">
        <f t="shared" si="9"/>
        <v>0.62284541346417832</v>
      </c>
      <c r="V50">
        <f t="shared" si="10"/>
        <v>0.23105263157894737</v>
      </c>
      <c r="W50">
        <f t="shared" si="11"/>
        <v>0.60044250686963463</v>
      </c>
    </row>
    <row r="51" spans="2:23" x14ac:dyDescent="0.2">
      <c r="C51" t="s">
        <v>12</v>
      </c>
      <c r="D51" t="s">
        <v>4</v>
      </c>
      <c r="E51">
        <v>800</v>
      </c>
      <c r="F51">
        <v>115</v>
      </c>
      <c r="G51">
        <v>843</v>
      </c>
      <c r="I51" t="s">
        <v>4</v>
      </c>
      <c r="J51">
        <v>800</v>
      </c>
      <c r="K51">
        <v>91</v>
      </c>
      <c r="L51">
        <v>1990</v>
      </c>
      <c r="N51" t="s">
        <v>4</v>
      </c>
      <c r="O51">
        <v>700</v>
      </c>
      <c r="P51">
        <v>139</v>
      </c>
      <c r="Q51">
        <v>3530</v>
      </c>
      <c r="S51">
        <f t="shared" si="8"/>
        <v>0.42361809045226129</v>
      </c>
      <c r="T51">
        <f t="shared" si="9"/>
        <v>0.63407803384298356</v>
      </c>
      <c r="V51">
        <f t="shared" si="10"/>
        <v>0.2388101983002833</v>
      </c>
      <c r="W51">
        <f t="shared" si="11"/>
        <v>0.62060229807190814</v>
      </c>
    </row>
    <row r="52" spans="2:23" x14ac:dyDescent="0.2">
      <c r="C52" t="s">
        <v>13</v>
      </c>
      <c r="D52" t="s">
        <v>4</v>
      </c>
      <c r="E52">
        <v>800</v>
      </c>
      <c r="F52">
        <v>116</v>
      </c>
      <c r="G52">
        <v>862</v>
      </c>
      <c r="I52" t="s">
        <v>4</v>
      </c>
      <c r="J52">
        <v>800</v>
      </c>
      <c r="K52">
        <v>92</v>
      </c>
      <c r="L52">
        <v>1720</v>
      </c>
      <c r="N52" t="s">
        <v>4</v>
      </c>
      <c r="O52">
        <v>700</v>
      </c>
      <c r="P52">
        <v>140</v>
      </c>
      <c r="Q52">
        <v>3750</v>
      </c>
      <c r="S52">
        <f t="shared" si="8"/>
        <v>0.50116279069767444</v>
      </c>
      <c r="T52">
        <f t="shared" si="9"/>
        <v>0.75014812663354657</v>
      </c>
      <c r="V52">
        <f t="shared" si="10"/>
        <v>0.22986666666666666</v>
      </c>
      <c r="W52">
        <f t="shared" si="11"/>
        <v>0.59736050888448755</v>
      </c>
    </row>
    <row r="53" spans="2:23" x14ac:dyDescent="0.2">
      <c r="B53" t="s">
        <v>15</v>
      </c>
      <c r="C53" t="s">
        <v>12</v>
      </c>
      <c r="D53" t="s">
        <v>4</v>
      </c>
      <c r="E53">
        <v>800</v>
      </c>
      <c r="F53">
        <v>117</v>
      </c>
      <c r="G53">
        <v>1110</v>
      </c>
      <c r="I53" t="s">
        <v>4</v>
      </c>
      <c r="J53">
        <v>800</v>
      </c>
      <c r="K53">
        <v>93</v>
      </c>
      <c r="L53">
        <v>2440</v>
      </c>
      <c r="N53" t="s">
        <v>4</v>
      </c>
      <c r="O53">
        <v>700</v>
      </c>
      <c r="P53">
        <v>141</v>
      </c>
      <c r="Q53">
        <v>4320</v>
      </c>
      <c r="S53">
        <f t="shared" si="8"/>
        <v>0.45491803278688525</v>
      </c>
      <c r="T53">
        <f t="shared" si="9"/>
        <v>0.6809282660267616</v>
      </c>
      <c r="V53">
        <f t="shared" si="10"/>
        <v>0.25694444444444442</v>
      </c>
      <c r="W53">
        <f t="shared" si="11"/>
        <v>0.6677282370433959</v>
      </c>
    </row>
    <row r="54" spans="2:23" x14ac:dyDescent="0.2">
      <c r="C54" t="s">
        <v>12</v>
      </c>
      <c r="D54" t="s">
        <v>4</v>
      </c>
      <c r="E54">
        <v>800</v>
      </c>
      <c r="F54">
        <v>118</v>
      </c>
      <c r="G54">
        <v>1170</v>
      </c>
      <c r="I54" t="s">
        <v>4</v>
      </c>
      <c r="J54">
        <v>800</v>
      </c>
      <c r="K54">
        <v>94</v>
      </c>
      <c r="L54">
        <v>2740</v>
      </c>
      <c r="N54" t="s">
        <v>4</v>
      </c>
      <c r="O54">
        <v>700</v>
      </c>
      <c r="P54">
        <v>142</v>
      </c>
      <c r="Q54">
        <v>4650</v>
      </c>
      <c r="S54">
        <f t="shared" si="8"/>
        <v>0.42700729927007297</v>
      </c>
      <c r="T54">
        <f t="shared" si="9"/>
        <v>0.63915105341395373</v>
      </c>
      <c r="V54">
        <f t="shared" si="10"/>
        <v>0.25161290322580643</v>
      </c>
      <c r="W54">
        <f t="shared" si="11"/>
        <v>0.6538730216627221</v>
      </c>
    </row>
    <row r="55" spans="2:23" x14ac:dyDescent="0.2">
      <c r="C55" t="s">
        <v>12</v>
      </c>
      <c r="D55" t="s">
        <v>4</v>
      </c>
      <c r="E55">
        <v>800</v>
      </c>
      <c r="F55">
        <v>119</v>
      </c>
      <c r="G55">
        <v>1060</v>
      </c>
      <c r="I55" t="s">
        <v>4</v>
      </c>
      <c r="J55">
        <v>800</v>
      </c>
      <c r="K55">
        <v>95</v>
      </c>
      <c r="L55">
        <v>2190</v>
      </c>
      <c r="N55" t="s">
        <v>4</v>
      </c>
      <c r="O55">
        <v>700</v>
      </c>
      <c r="P55">
        <v>143</v>
      </c>
      <c r="Q55">
        <v>4160</v>
      </c>
      <c r="S55">
        <f t="shared" si="8"/>
        <v>0.48401826484018262</v>
      </c>
      <c r="T55">
        <f t="shared" si="9"/>
        <v>0.72448593823341811</v>
      </c>
      <c r="V55">
        <f t="shared" si="10"/>
        <v>0.25480769230769229</v>
      </c>
      <c r="W55">
        <f t="shared" si="11"/>
        <v>0.66217540347130943</v>
      </c>
    </row>
    <row r="56" spans="2:23" x14ac:dyDescent="0.2">
      <c r="C56" t="s">
        <v>13</v>
      </c>
      <c r="D56" t="s">
        <v>4</v>
      </c>
      <c r="E56">
        <v>800</v>
      </c>
      <c r="F56">
        <v>120</v>
      </c>
      <c r="G56">
        <v>1100</v>
      </c>
      <c r="I56" t="s">
        <v>4</v>
      </c>
      <c r="J56">
        <v>800</v>
      </c>
      <c r="K56">
        <v>96</v>
      </c>
      <c r="L56">
        <v>2540</v>
      </c>
      <c r="N56" t="s">
        <v>4</v>
      </c>
      <c r="O56">
        <v>700</v>
      </c>
      <c r="P56">
        <v>144</v>
      </c>
      <c r="Q56">
        <v>4380</v>
      </c>
      <c r="S56">
        <f t="shared" si="8"/>
        <v>0.43307086614173229</v>
      </c>
      <c r="T56">
        <f t="shared" si="9"/>
        <v>0.64822709300412429</v>
      </c>
      <c r="V56">
        <f t="shared" si="10"/>
        <v>0.25114155251141551</v>
      </c>
      <c r="W56">
        <f t="shared" si="11"/>
        <v>0.65264811025344871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12F73-DB57-7949-896C-765EA4BF2952}">
  <dimension ref="A2:AM38"/>
  <sheetViews>
    <sheetView topLeftCell="F1" workbookViewId="0">
      <selection activeCell="Q36" sqref="Q36"/>
    </sheetView>
  </sheetViews>
  <sheetFormatPr baseColWidth="10" defaultRowHeight="16" x14ac:dyDescent="0.2"/>
  <cols>
    <col min="14" max="14" width="14.33203125" customWidth="1"/>
    <col min="15" max="15" width="10.1640625" customWidth="1"/>
  </cols>
  <sheetData>
    <row r="2" spans="1:39" x14ac:dyDescent="0.2">
      <c r="G2" t="s">
        <v>5</v>
      </c>
      <c r="L2" t="s">
        <v>7</v>
      </c>
      <c r="N2" t="s">
        <v>21</v>
      </c>
      <c r="O2" t="s">
        <v>22</v>
      </c>
      <c r="AE2" s="3"/>
      <c r="AI2" s="3"/>
      <c r="AK2" s="3"/>
      <c r="AM2" s="3"/>
    </row>
    <row r="3" spans="1:39" x14ac:dyDescent="0.2">
      <c r="A3" t="s">
        <v>19</v>
      </c>
      <c r="B3" t="s">
        <v>8</v>
      </c>
      <c r="C3" t="s">
        <v>9</v>
      </c>
      <c r="D3" t="s">
        <v>0</v>
      </c>
      <c r="E3" t="s">
        <v>1</v>
      </c>
      <c r="F3" t="s">
        <v>2</v>
      </c>
      <c r="G3" t="s">
        <v>3</v>
      </c>
    </row>
    <row r="4" spans="1:39" x14ac:dyDescent="0.2">
      <c r="A4" t="s">
        <v>10</v>
      </c>
      <c r="B4" t="s">
        <v>11</v>
      </c>
      <c r="C4" t="s">
        <v>12</v>
      </c>
      <c r="D4" t="s">
        <v>31</v>
      </c>
      <c r="E4">
        <v>800</v>
      </c>
      <c r="F4">
        <v>65</v>
      </c>
      <c r="G4">
        <v>468</v>
      </c>
      <c r="I4" t="s">
        <v>31</v>
      </c>
      <c r="J4">
        <v>700</v>
      </c>
      <c r="K4">
        <v>81</v>
      </c>
      <c r="L4">
        <v>5550</v>
      </c>
      <c r="N4" s="4">
        <f>G4/L4</f>
        <v>8.4324324324324323E-2</v>
      </c>
      <c r="O4">
        <f>N4/0.08432432432</f>
        <v>1.0000000000512821</v>
      </c>
    </row>
    <row r="5" spans="1:39" x14ac:dyDescent="0.2">
      <c r="C5" t="s">
        <v>12</v>
      </c>
      <c r="D5" t="s">
        <v>31</v>
      </c>
      <c r="E5">
        <v>800</v>
      </c>
      <c r="F5">
        <v>66</v>
      </c>
      <c r="G5">
        <v>514</v>
      </c>
      <c r="I5" t="s">
        <v>31</v>
      </c>
      <c r="J5">
        <v>700</v>
      </c>
      <c r="K5">
        <v>82</v>
      </c>
      <c r="L5">
        <v>6380</v>
      </c>
      <c r="N5">
        <f t="shared" ref="N5:N19" si="0">G5/L5</f>
        <v>8.0564263322884008E-2</v>
      </c>
      <c r="O5">
        <f t="shared" ref="O5:O19" si="1">N5/0.08432432432</f>
        <v>0.95540953304473519</v>
      </c>
    </row>
    <row r="6" spans="1:39" x14ac:dyDescent="0.2">
      <c r="C6" t="s">
        <v>12</v>
      </c>
      <c r="D6" t="s">
        <v>31</v>
      </c>
      <c r="E6">
        <v>800</v>
      </c>
      <c r="F6">
        <v>67</v>
      </c>
      <c r="G6">
        <v>485</v>
      </c>
      <c r="I6" t="s">
        <v>31</v>
      </c>
      <c r="J6">
        <v>700</v>
      </c>
      <c r="K6">
        <v>83</v>
      </c>
      <c r="L6">
        <v>5280</v>
      </c>
      <c r="N6">
        <f t="shared" si="0"/>
        <v>9.1856060606060608E-2</v>
      </c>
      <c r="O6">
        <f t="shared" si="1"/>
        <v>1.0893186674995299</v>
      </c>
    </row>
    <row r="7" spans="1:39" x14ac:dyDescent="0.2">
      <c r="C7" t="s">
        <v>13</v>
      </c>
      <c r="D7" t="s">
        <v>31</v>
      </c>
      <c r="E7">
        <v>800</v>
      </c>
      <c r="F7">
        <v>68</v>
      </c>
      <c r="G7">
        <v>506</v>
      </c>
      <c r="I7" t="s">
        <v>31</v>
      </c>
      <c r="J7">
        <v>700</v>
      </c>
      <c r="K7">
        <v>84</v>
      </c>
      <c r="L7">
        <v>4940</v>
      </c>
      <c r="N7">
        <f t="shared" si="0"/>
        <v>0.10242914979757085</v>
      </c>
      <c r="O7">
        <f t="shared" si="1"/>
        <v>1.2147046611232288</v>
      </c>
    </row>
    <row r="8" spans="1:39" x14ac:dyDescent="0.2">
      <c r="B8" t="s">
        <v>5</v>
      </c>
      <c r="C8" t="s">
        <v>12</v>
      </c>
      <c r="D8" t="s">
        <v>31</v>
      </c>
      <c r="E8">
        <v>800</v>
      </c>
      <c r="F8">
        <v>69</v>
      </c>
      <c r="G8">
        <v>56.6</v>
      </c>
      <c r="I8" t="s">
        <v>31</v>
      </c>
      <c r="J8">
        <v>700</v>
      </c>
      <c r="K8">
        <v>85</v>
      </c>
      <c r="L8">
        <v>3990</v>
      </c>
      <c r="N8">
        <f t="shared" si="0"/>
        <v>1.4185463659147871E-2</v>
      </c>
      <c r="O8">
        <f t="shared" si="1"/>
        <v>0.16822504981262409</v>
      </c>
    </row>
    <row r="9" spans="1:39" x14ac:dyDescent="0.2">
      <c r="C9" t="s">
        <v>12</v>
      </c>
      <c r="D9" t="s">
        <v>31</v>
      </c>
      <c r="E9">
        <v>800</v>
      </c>
      <c r="F9">
        <v>70</v>
      </c>
      <c r="G9">
        <v>57.5</v>
      </c>
      <c r="I9" t="s">
        <v>31</v>
      </c>
      <c r="J9">
        <v>700</v>
      </c>
      <c r="K9">
        <v>86</v>
      </c>
      <c r="L9">
        <v>4210</v>
      </c>
      <c r="N9">
        <f t="shared" si="0"/>
        <v>1.3657957244655582E-2</v>
      </c>
      <c r="O9">
        <f t="shared" si="1"/>
        <v>0.16196936476864474</v>
      </c>
    </row>
    <row r="10" spans="1:39" x14ac:dyDescent="0.2">
      <c r="C10" t="s">
        <v>12</v>
      </c>
      <c r="D10" t="s">
        <v>31</v>
      </c>
      <c r="E10">
        <v>800</v>
      </c>
      <c r="F10">
        <v>71</v>
      </c>
      <c r="G10">
        <v>54.9</v>
      </c>
      <c r="I10" t="s">
        <v>31</v>
      </c>
      <c r="J10">
        <v>700</v>
      </c>
      <c r="K10">
        <v>87</v>
      </c>
      <c r="L10">
        <v>4860</v>
      </c>
      <c r="N10">
        <f t="shared" si="0"/>
        <v>1.1296296296296296E-2</v>
      </c>
      <c r="O10">
        <f t="shared" si="1"/>
        <v>0.13396248813602465</v>
      </c>
    </row>
    <row r="11" spans="1:39" x14ac:dyDescent="0.2">
      <c r="C11" t="s">
        <v>13</v>
      </c>
      <c r="D11" t="s">
        <v>31</v>
      </c>
      <c r="E11">
        <v>800</v>
      </c>
      <c r="F11">
        <v>72</v>
      </c>
      <c r="G11">
        <v>55.8</v>
      </c>
      <c r="I11" t="s">
        <v>31</v>
      </c>
      <c r="J11">
        <v>700</v>
      </c>
      <c r="K11">
        <v>88</v>
      </c>
      <c r="L11">
        <v>4190</v>
      </c>
      <c r="N11">
        <f t="shared" si="0"/>
        <v>1.3317422434367541E-2</v>
      </c>
      <c r="O11">
        <f t="shared" si="1"/>
        <v>0.15793097118489358</v>
      </c>
    </row>
    <row r="12" spans="1:39" x14ac:dyDescent="0.2">
      <c r="B12" t="s">
        <v>14</v>
      </c>
      <c r="C12" t="s">
        <v>12</v>
      </c>
      <c r="D12" t="s">
        <v>31</v>
      </c>
      <c r="E12">
        <v>800</v>
      </c>
      <c r="F12">
        <v>73</v>
      </c>
      <c r="G12">
        <v>471</v>
      </c>
      <c r="I12" t="s">
        <v>31</v>
      </c>
      <c r="J12">
        <v>700</v>
      </c>
      <c r="K12">
        <v>89</v>
      </c>
      <c r="L12">
        <v>5090</v>
      </c>
      <c r="N12">
        <f t="shared" si="0"/>
        <v>9.2534381139489197E-2</v>
      </c>
      <c r="O12">
        <f t="shared" si="1"/>
        <v>1.097362853313038</v>
      </c>
    </row>
    <row r="13" spans="1:39" x14ac:dyDescent="0.2">
      <c r="C13" t="s">
        <v>12</v>
      </c>
      <c r="D13" t="s">
        <v>31</v>
      </c>
      <c r="E13">
        <v>800</v>
      </c>
      <c r="F13">
        <v>74</v>
      </c>
      <c r="G13">
        <v>452</v>
      </c>
      <c r="I13" t="s">
        <v>31</v>
      </c>
      <c r="J13">
        <v>700</v>
      </c>
      <c r="K13">
        <v>90</v>
      </c>
      <c r="L13">
        <v>4710</v>
      </c>
      <c r="N13">
        <f t="shared" si="0"/>
        <v>9.5966029723991514E-2</v>
      </c>
      <c r="O13">
        <f t="shared" si="1"/>
        <v>1.1380586858877484</v>
      </c>
    </row>
    <row r="14" spans="1:39" x14ac:dyDescent="0.2">
      <c r="C14" t="s">
        <v>12</v>
      </c>
      <c r="D14" t="s">
        <v>31</v>
      </c>
      <c r="E14">
        <v>800</v>
      </c>
      <c r="F14">
        <v>75</v>
      </c>
      <c r="G14">
        <v>457</v>
      </c>
      <c r="I14" t="s">
        <v>31</v>
      </c>
      <c r="J14">
        <v>700</v>
      </c>
      <c r="K14">
        <v>91</v>
      </c>
      <c r="L14">
        <v>4660</v>
      </c>
      <c r="N14">
        <f t="shared" si="0"/>
        <v>9.8068669527897001E-2</v>
      </c>
      <c r="O14">
        <f t="shared" si="1"/>
        <v>1.1629938374097013</v>
      </c>
    </row>
    <row r="15" spans="1:39" x14ac:dyDescent="0.2">
      <c r="C15" t="s">
        <v>13</v>
      </c>
      <c r="D15" t="s">
        <v>31</v>
      </c>
      <c r="E15">
        <v>800</v>
      </c>
      <c r="F15">
        <v>76</v>
      </c>
      <c r="G15">
        <v>425</v>
      </c>
      <c r="I15" t="s">
        <v>31</v>
      </c>
      <c r="J15">
        <v>700</v>
      </c>
      <c r="K15">
        <v>92</v>
      </c>
      <c r="L15">
        <v>4560</v>
      </c>
      <c r="N15">
        <f t="shared" si="0"/>
        <v>9.3201754385964911E-2</v>
      </c>
      <c r="O15">
        <f t="shared" si="1"/>
        <v>1.1052772155312647</v>
      </c>
    </row>
    <row r="16" spans="1:39" x14ac:dyDescent="0.2">
      <c r="B16" t="s">
        <v>15</v>
      </c>
      <c r="C16" t="s">
        <v>12</v>
      </c>
      <c r="D16" t="s">
        <v>31</v>
      </c>
      <c r="E16">
        <v>800</v>
      </c>
      <c r="F16">
        <v>77</v>
      </c>
      <c r="G16">
        <v>487</v>
      </c>
      <c r="I16" t="s">
        <v>31</v>
      </c>
      <c r="J16">
        <v>700</v>
      </c>
      <c r="K16">
        <v>93</v>
      </c>
      <c r="L16">
        <v>4230</v>
      </c>
      <c r="N16">
        <f t="shared" si="0"/>
        <v>0.11513002364066194</v>
      </c>
      <c r="O16">
        <f t="shared" si="1"/>
        <v>1.3653239983727383</v>
      </c>
    </row>
    <row r="17" spans="1:15" x14ac:dyDescent="0.2">
      <c r="C17" t="s">
        <v>12</v>
      </c>
      <c r="D17" t="s">
        <v>31</v>
      </c>
      <c r="E17">
        <v>800</v>
      </c>
      <c r="F17">
        <v>78</v>
      </c>
      <c r="G17">
        <v>524</v>
      </c>
      <c r="I17" t="s">
        <v>31</v>
      </c>
      <c r="J17">
        <v>700</v>
      </c>
      <c r="K17">
        <v>94</v>
      </c>
      <c r="L17">
        <v>4760</v>
      </c>
      <c r="N17">
        <f t="shared" si="0"/>
        <v>0.11008403361344538</v>
      </c>
      <c r="O17">
        <f t="shared" si="1"/>
        <v>1.305483732021268</v>
      </c>
    </row>
    <row r="18" spans="1:15" x14ac:dyDescent="0.2">
      <c r="C18" t="s">
        <v>12</v>
      </c>
      <c r="D18" t="s">
        <v>31</v>
      </c>
      <c r="E18">
        <v>800</v>
      </c>
      <c r="F18">
        <v>79</v>
      </c>
      <c r="G18">
        <v>529</v>
      </c>
      <c r="I18" t="s">
        <v>31</v>
      </c>
      <c r="J18">
        <v>700</v>
      </c>
      <c r="K18">
        <v>95</v>
      </c>
      <c r="L18">
        <v>4900</v>
      </c>
      <c r="N18">
        <f t="shared" si="0"/>
        <v>0.10795918367346939</v>
      </c>
      <c r="O18">
        <f t="shared" si="1"/>
        <v>1.2802851910651323</v>
      </c>
    </row>
    <row r="19" spans="1:15" x14ac:dyDescent="0.2">
      <c r="C19" t="s">
        <v>13</v>
      </c>
      <c r="D19" t="s">
        <v>31</v>
      </c>
      <c r="E19">
        <v>800</v>
      </c>
      <c r="F19">
        <v>80</v>
      </c>
      <c r="G19">
        <v>447</v>
      </c>
      <c r="I19" t="s">
        <v>31</v>
      </c>
      <c r="J19">
        <v>700</v>
      </c>
      <c r="K19">
        <v>96</v>
      </c>
      <c r="L19">
        <v>3970</v>
      </c>
      <c r="N19">
        <f t="shared" si="0"/>
        <v>0.11259445843828715</v>
      </c>
      <c r="O19">
        <f t="shared" si="1"/>
        <v>1.3352547956507259</v>
      </c>
    </row>
    <row r="21" spans="1:15" x14ac:dyDescent="0.2">
      <c r="G21" t="s">
        <v>5</v>
      </c>
      <c r="L21" t="s">
        <v>7</v>
      </c>
      <c r="N21" t="s">
        <v>21</v>
      </c>
      <c r="O21" t="s">
        <v>22</v>
      </c>
    </row>
    <row r="22" spans="1:15" x14ac:dyDescent="0.2">
      <c r="D22" t="s">
        <v>0</v>
      </c>
      <c r="E22" t="s">
        <v>1</v>
      </c>
      <c r="F22" t="s">
        <v>2</v>
      </c>
      <c r="G22" t="s">
        <v>3</v>
      </c>
    </row>
    <row r="23" spans="1:15" x14ac:dyDescent="0.2">
      <c r="A23" t="s">
        <v>16</v>
      </c>
      <c r="B23" t="s">
        <v>11</v>
      </c>
      <c r="C23" t="s">
        <v>12</v>
      </c>
      <c r="D23" t="s">
        <v>31</v>
      </c>
      <c r="E23">
        <v>800</v>
      </c>
      <c r="F23">
        <v>97</v>
      </c>
      <c r="G23">
        <v>312</v>
      </c>
      <c r="I23" t="s">
        <v>31</v>
      </c>
      <c r="J23">
        <v>700</v>
      </c>
      <c r="K23">
        <v>113</v>
      </c>
      <c r="L23">
        <v>6420</v>
      </c>
      <c r="N23">
        <f>G23/L23</f>
        <v>4.8598130841121495E-2</v>
      </c>
      <c r="O23">
        <f>N23/0.048598131</f>
        <v>0.99999999673076923</v>
      </c>
    </row>
    <row r="24" spans="1:15" x14ac:dyDescent="0.2">
      <c r="C24" t="s">
        <v>12</v>
      </c>
      <c r="D24" t="s">
        <v>31</v>
      </c>
      <c r="E24">
        <v>800</v>
      </c>
      <c r="F24">
        <v>98</v>
      </c>
      <c r="G24">
        <v>326</v>
      </c>
      <c r="I24" t="s">
        <v>31</v>
      </c>
      <c r="J24">
        <v>700</v>
      </c>
      <c r="K24">
        <v>114</v>
      </c>
      <c r="L24">
        <v>6770</v>
      </c>
      <c r="N24">
        <f t="shared" ref="N24:N38" si="2">G24/L24</f>
        <v>4.8153618906942391E-2</v>
      </c>
      <c r="O24">
        <f t="shared" ref="O24:O38" si="3">N24/0.048598131</f>
        <v>0.99085330888429413</v>
      </c>
    </row>
    <row r="25" spans="1:15" x14ac:dyDescent="0.2">
      <c r="C25" t="s">
        <v>12</v>
      </c>
      <c r="D25" t="s">
        <v>31</v>
      </c>
      <c r="E25">
        <v>800</v>
      </c>
      <c r="F25">
        <v>99</v>
      </c>
      <c r="G25">
        <v>287</v>
      </c>
      <c r="I25" t="s">
        <v>31</v>
      </c>
      <c r="J25">
        <v>700</v>
      </c>
      <c r="K25">
        <v>115</v>
      </c>
      <c r="L25">
        <v>5420</v>
      </c>
      <c r="N25">
        <f t="shared" si="2"/>
        <v>5.29520295202952E-2</v>
      </c>
      <c r="O25">
        <f t="shared" si="3"/>
        <v>1.0895898346439536</v>
      </c>
    </row>
    <row r="26" spans="1:15" x14ac:dyDescent="0.2">
      <c r="C26" t="s">
        <v>13</v>
      </c>
      <c r="D26" t="s">
        <v>31</v>
      </c>
      <c r="E26">
        <v>800</v>
      </c>
      <c r="F26">
        <v>100</v>
      </c>
      <c r="G26">
        <v>340</v>
      </c>
      <c r="I26" t="s">
        <v>31</v>
      </c>
      <c r="J26">
        <v>700</v>
      </c>
      <c r="K26">
        <v>116</v>
      </c>
      <c r="L26">
        <v>6130</v>
      </c>
      <c r="N26">
        <f t="shared" si="2"/>
        <v>5.5464926590538338E-2</v>
      </c>
      <c r="O26">
        <f t="shared" si="3"/>
        <v>1.1412975241895278</v>
      </c>
    </row>
    <row r="27" spans="1:15" x14ac:dyDescent="0.2">
      <c r="B27" t="s">
        <v>5</v>
      </c>
      <c r="C27" t="s">
        <v>12</v>
      </c>
      <c r="D27" t="s">
        <v>31</v>
      </c>
      <c r="E27">
        <v>800</v>
      </c>
      <c r="F27">
        <v>101</v>
      </c>
      <c r="G27">
        <v>38.9</v>
      </c>
      <c r="I27" t="s">
        <v>31</v>
      </c>
      <c r="J27">
        <v>700</v>
      </c>
      <c r="K27">
        <v>117</v>
      </c>
      <c r="L27">
        <v>4930</v>
      </c>
      <c r="N27">
        <f t="shared" si="2"/>
        <v>7.8904665314401615E-3</v>
      </c>
      <c r="O27">
        <f t="shared" si="3"/>
        <v>0.16236152232768294</v>
      </c>
    </row>
    <row r="28" spans="1:15" x14ac:dyDescent="0.2">
      <c r="C28" t="s">
        <v>12</v>
      </c>
      <c r="D28" t="s">
        <v>31</v>
      </c>
      <c r="E28">
        <v>800</v>
      </c>
      <c r="F28">
        <v>102</v>
      </c>
      <c r="G28">
        <v>39.700000000000003</v>
      </c>
      <c r="I28" t="s">
        <v>31</v>
      </c>
      <c r="J28">
        <v>700</v>
      </c>
      <c r="K28">
        <v>118</v>
      </c>
      <c r="L28">
        <v>4820</v>
      </c>
      <c r="N28">
        <f t="shared" si="2"/>
        <v>8.236514522821578E-3</v>
      </c>
      <c r="O28">
        <f t="shared" si="3"/>
        <v>0.1694821252039832</v>
      </c>
    </row>
    <row r="29" spans="1:15" x14ac:dyDescent="0.2">
      <c r="C29" t="s">
        <v>12</v>
      </c>
      <c r="D29" t="s">
        <v>31</v>
      </c>
      <c r="E29">
        <v>800</v>
      </c>
      <c r="F29">
        <v>103</v>
      </c>
      <c r="G29">
        <v>38.9</v>
      </c>
      <c r="I29" t="s">
        <v>31</v>
      </c>
      <c r="J29">
        <v>700</v>
      </c>
      <c r="K29">
        <v>119</v>
      </c>
      <c r="L29">
        <v>5160</v>
      </c>
      <c r="N29">
        <f t="shared" si="2"/>
        <v>7.5387596899224802E-3</v>
      </c>
      <c r="O29">
        <f t="shared" si="3"/>
        <v>0.1551244777278056</v>
      </c>
    </row>
    <row r="30" spans="1:15" x14ac:dyDescent="0.2">
      <c r="C30" t="s">
        <v>13</v>
      </c>
      <c r="D30" t="s">
        <v>31</v>
      </c>
      <c r="E30">
        <v>800</v>
      </c>
      <c r="F30">
        <v>104</v>
      </c>
      <c r="G30">
        <v>37.5</v>
      </c>
      <c r="I30" t="s">
        <v>31</v>
      </c>
      <c r="J30">
        <v>700</v>
      </c>
      <c r="K30">
        <v>120</v>
      </c>
      <c r="L30">
        <v>4770</v>
      </c>
      <c r="N30">
        <f t="shared" si="2"/>
        <v>7.8616352201257862E-3</v>
      </c>
      <c r="O30">
        <f t="shared" si="3"/>
        <v>0.16176826265449973</v>
      </c>
    </row>
    <row r="31" spans="1:15" x14ac:dyDescent="0.2">
      <c r="B31" t="s">
        <v>14</v>
      </c>
      <c r="C31" t="s">
        <v>12</v>
      </c>
      <c r="D31" t="s">
        <v>31</v>
      </c>
      <c r="E31">
        <v>800</v>
      </c>
      <c r="F31">
        <v>105</v>
      </c>
      <c r="G31">
        <v>307</v>
      </c>
      <c r="I31" t="s">
        <v>31</v>
      </c>
      <c r="J31">
        <v>700</v>
      </c>
      <c r="K31">
        <v>121</v>
      </c>
      <c r="L31">
        <v>5560</v>
      </c>
      <c r="N31">
        <f t="shared" si="2"/>
        <v>5.5215827338129499E-2</v>
      </c>
      <c r="O31">
        <f t="shared" si="3"/>
        <v>1.136171828050949</v>
      </c>
    </row>
    <row r="32" spans="1:15" x14ac:dyDescent="0.2">
      <c r="C32" t="s">
        <v>12</v>
      </c>
      <c r="D32" t="s">
        <v>31</v>
      </c>
      <c r="E32">
        <v>800</v>
      </c>
      <c r="F32">
        <v>106</v>
      </c>
      <c r="G32">
        <v>333</v>
      </c>
      <c r="I32" t="s">
        <v>31</v>
      </c>
      <c r="J32">
        <v>700</v>
      </c>
      <c r="K32">
        <v>122</v>
      </c>
      <c r="L32">
        <v>6150</v>
      </c>
      <c r="N32">
        <f t="shared" si="2"/>
        <v>5.4146341463414634E-2</v>
      </c>
      <c r="O32">
        <f t="shared" si="3"/>
        <v>1.1141650995470305</v>
      </c>
    </row>
    <row r="33" spans="2:15" x14ac:dyDescent="0.2">
      <c r="C33" t="s">
        <v>12</v>
      </c>
      <c r="D33" t="s">
        <v>31</v>
      </c>
      <c r="E33">
        <v>800</v>
      </c>
      <c r="F33">
        <v>107</v>
      </c>
      <c r="G33">
        <v>295</v>
      </c>
      <c r="I33" t="s">
        <v>31</v>
      </c>
      <c r="J33">
        <v>700</v>
      </c>
      <c r="K33">
        <v>123</v>
      </c>
      <c r="L33">
        <v>5380</v>
      </c>
      <c r="N33">
        <f t="shared" si="2"/>
        <v>5.4832713754646843E-2</v>
      </c>
      <c r="O33">
        <f t="shared" si="3"/>
        <v>1.1282885293396745</v>
      </c>
    </row>
    <row r="34" spans="2:15" x14ac:dyDescent="0.2">
      <c r="C34" t="s">
        <v>13</v>
      </c>
      <c r="D34" t="s">
        <v>31</v>
      </c>
      <c r="E34">
        <v>800</v>
      </c>
      <c r="F34">
        <v>108</v>
      </c>
      <c r="G34">
        <v>283</v>
      </c>
      <c r="I34" t="s">
        <v>31</v>
      </c>
      <c r="J34">
        <v>700</v>
      </c>
      <c r="K34">
        <v>124</v>
      </c>
      <c r="L34">
        <v>5110</v>
      </c>
      <c r="N34">
        <f t="shared" si="2"/>
        <v>5.5381604696673192E-2</v>
      </c>
      <c r="O34">
        <f t="shared" si="3"/>
        <v>1.1395830159944462</v>
      </c>
    </row>
    <row r="35" spans="2:15" x14ac:dyDescent="0.2">
      <c r="B35" t="s">
        <v>15</v>
      </c>
      <c r="C35" t="s">
        <v>12</v>
      </c>
      <c r="D35" t="s">
        <v>31</v>
      </c>
      <c r="E35">
        <v>800</v>
      </c>
      <c r="F35">
        <v>109</v>
      </c>
      <c r="G35">
        <v>419</v>
      </c>
      <c r="I35" t="s">
        <v>31</v>
      </c>
      <c r="J35">
        <v>700</v>
      </c>
      <c r="K35">
        <v>125</v>
      </c>
      <c r="L35">
        <v>6540</v>
      </c>
      <c r="N35">
        <f t="shared" si="2"/>
        <v>6.4067278287461768E-2</v>
      </c>
      <c r="O35">
        <f t="shared" si="3"/>
        <v>1.3183074527590735</v>
      </c>
    </row>
    <row r="36" spans="2:15" x14ac:dyDescent="0.2">
      <c r="C36" t="s">
        <v>12</v>
      </c>
      <c r="D36" t="s">
        <v>31</v>
      </c>
      <c r="E36">
        <v>800</v>
      </c>
      <c r="F36">
        <v>110</v>
      </c>
      <c r="G36">
        <v>397</v>
      </c>
      <c r="I36" t="s">
        <v>31</v>
      </c>
      <c r="J36">
        <v>700</v>
      </c>
      <c r="K36">
        <v>126</v>
      </c>
      <c r="L36">
        <v>6410</v>
      </c>
      <c r="N36">
        <f t="shared" si="2"/>
        <v>6.1934477379095167E-2</v>
      </c>
      <c r="O36">
        <f t="shared" si="3"/>
        <v>1.2744209726726974</v>
      </c>
    </row>
    <row r="37" spans="2:15" x14ac:dyDescent="0.2">
      <c r="C37" t="s">
        <v>12</v>
      </c>
      <c r="D37" t="s">
        <v>31</v>
      </c>
      <c r="E37">
        <v>800</v>
      </c>
      <c r="F37">
        <v>111</v>
      </c>
      <c r="G37">
        <v>367</v>
      </c>
      <c r="I37" t="s">
        <v>31</v>
      </c>
      <c r="J37">
        <v>700</v>
      </c>
      <c r="K37">
        <v>127</v>
      </c>
      <c r="L37">
        <v>5720</v>
      </c>
      <c r="N37">
        <f t="shared" si="2"/>
        <v>6.4160839160839159E-2</v>
      </c>
      <c r="O37">
        <f t="shared" si="3"/>
        <v>1.3202326476472759</v>
      </c>
    </row>
    <row r="38" spans="2:15" x14ac:dyDescent="0.2">
      <c r="C38" t="s">
        <v>13</v>
      </c>
      <c r="D38" t="s">
        <v>31</v>
      </c>
      <c r="E38">
        <v>800</v>
      </c>
      <c r="F38">
        <v>112</v>
      </c>
      <c r="G38">
        <v>405</v>
      </c>
      <c r="I38" t="s">
        <v>31</v>
      </c>
      <c r="J38">
        <v>700</v>
      </c>
      <c r="K38">
        <v>128</v>
      </c>
      <c r="L38">
        <v>5300</v>
      </c>
      <c r="N38">
        <f t="shared" si="2"/>
        <v>7.6415094339622638E-2</v>
      </c>
      <c r="O38">
        <f t="shared" si="3"/>
        <v>1.5723875130017373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pT73 Rab10 - run 2</vt:lpstr>
      <vt:lpstr>pS105 Rab12 - run 2</vt:lpstr>
      <vt:lpstr>RILPL1 - run 2</vt:lpstr>
      <vt:lpstr>RILPL1 - run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2023-03-20T13:19:11Z</dcterms:created>
  <dcterms:modified xsi:type="dcterms:W3CDTF">2023-04-13T09:34:59Z</dcterms:modified>
</cp:coreProperties>
</file>